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25" windowHeight="9630" activeTab="1"/>
  </bookViews>
  <sheets>
    <sheet name="Players" sheetId="1" r:id="rId1"/>
    <sheet name="Sheet1" sheetId="2" r:id="rId2"/>
  </sheets>
  <definedNames>
    <definedName name="_xlnm.Print_Area" localSheetId="1">'Sheet1'!$B$1:$AL$34</definedName>
    <definedName name="skips">'Players'!$E$2:$E$49</definedName>
  </definedNames>
  <calcPr fullCalcOnLoad="1"/>
</workbook>
</file>

<file path=xl/sharedStrings.xml><?xml version="1.0" encoding="utf-8"?>
<sst xmlns="http://schemas.openxmlformats.org/spreadsheetml/2006/main" count="181" uniqueCount="84">
  <si>
    <t>Team</t>
  </si>
  <si>
    <t>Wins</t>
  </si>
  <si>
    <t>ROUND 1</t>
  </si>
  <si>
    <t>ROUND 2</t>
  </si>
  <si>
    <t>TOTALS</t>
  </si>
  <si>
    <t>Skips Name</t>
  </si>
  <si>
    <t>Rank</t>
  </si>
  <si>
    <t>M'gin</t>
  </si>
  <si>
    <t>F</t>
  </si>
  <si>
    <t>A</t>
  </si>
  <si>
    <t>Other heading info</t>
  </si>
  <si>
    <t>Tournament Name etc. Here.</t>
  </si>
  <si>
    <t>Ends</t>
  </si>
  <si>
    <t>Total</t>
  </si>
  <si>
    <t>Margins</t>
  </si>
  <si>
    <t>Team No.</t>
  </si>
  <si>
    <t>Lead</t>
  </si>
  <si>
    <t>Second</t>
  </si>
  <si>
    <t>Third</t>
  </si>
  <si>
    <t>Skip</t>
  </si>
  <si>
    <t>W/D/L</t>
  </si>
  <si>
    <t>Rink</t>
  </si>
  <si>
    <t>V's</t>
  </si>
  <si>
    <t>`</t>
  </si>
  <si>
    <t>NO. of ends=</t>
  </si>
  <si>
    <t>4A</t>
  </si>
  <si>
    <t>2A</t>
  </si>
  <si>
    <t>8A</t>
  </si>
  <si>
    <t>6A</t>
  </si>
  <si>
    <t>12A</t>
  </si>
  <si>
    <t>10A</t>
  </si>
  <si>
    <t>16A</t>
  </si>
  <si>
    <t>14A</t>
  </si>
  <si>
    <t>20A</t>
  </si>
  <si>
    <t>18A</t>
  </si>
  <si>
    <t>24A</t>
  </si>
  <si>
    <t>22A</t>
  </si>
  <si>
    <t>28A</t>
  </si>
  <si>
    <t>26A</t>
  </si>
  <si>
    <t>12B</t>
  </si>
  <si>
    <t>6B</t>
  </si>
  <si>
    <t>14B</t>
  </si>
  <si>
    <t>4B</t>
  </si>
  <si>
    <t>28B</t>
  </si>
  <si>
    <t>2B</t>
  </si>
  <si>
    <t>18B</t>
  </si>
  <si>
    <t>8B</t>
  </si>
  <si>
    <t>26B</t>
  </si>
  <si>
    <t>16B</t>
  </si>
  <si>
    <t>24B</t>
  </si>
  <si>
    <t>10B</t>
  </si>
  <si>
    <t>22B</t>
  </si>
  <si>
    <t>20B</t>
  </si>
  <si>
    <t>15A</t>
  </si>
  <si>
    <t>5A</t>
  </si>
  <si>
    <t>23A</t>
  </si>
  <si>
    <t>1A</t>
  </si>
  <si>
    <t>27A</t>
  </si>
  <si>
    <t>9A</t>
  </si>
  <si>
    <t>13A</t>
  </si>
  <si>
    <t>11A</t>
  </si>
  <si>
    <t>17A</t>
  </si>
  <si>
    <t>3A</t>
  </si>
  <si>
    <t>25A</t>
  </si>
  <si>
    <t>7A</t>
  </si>
  <si>
    <t>21A</t>
  </si>
  <si>
    <t>19A</t>
  </si>
  <si>
    <t>9B</t>
  </si>
  <si>
    <t>7B</t>
  </si>
  <si>
    <t>15B</t>
  </si>
  <si>
    <t>1B</t>
  </si>
  <si>
    <t>19B</t>
  </si>
  <si>
    <t>5B</t>
  </si>
  <si>
    <t>13B</t>
  </si>
  <si>
    <t>3B</t>
  </si>
  <si>
    <t>27B</t>
  </si>
  <si>
    <t>23B</t>
  </si>
  <si>
    <t>21B</t>
  </si>
  <si>
    <t>11B</t>
  </si>
  <si>
    <t>25B</t>
  </si>
  <si>
    <t>17B</t>
  </si>
  <si>
    <t>B</t>
  </si>
  <si>
    <t>Points for WIN=</t>
  </si>
  <si>
    <t>Points for DRAW=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</si>
</sst>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13"/>
      <color indexed="17"/>
      <name val="Arial"/>
      <family val="2"/>
    </font>
    <font>
      <sz val="13"/>
      <name val="Arial"/>
      <family val="0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9"/>
      <name val="Arial"/>
      <family val="2"/>
    </font>
    <font>
      <b/>
      <sz val="16"/>
      <color indexed="12"/>
      <name val="Comic Sans MS"/>
      <family val="4"/>
    </font>
    <font>
      <b/>
      <sz val="16"/>
      <color indexed="17"/>
      <name val="Arial"/>
      <family val="2"/>
    </font>
    <font>
      <b/>
      <sz val="18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sz val="14"/>
      <color indexed="2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gray1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ck"/>
    </border>
    <border>
      <left style="hair"/>
      <right style="hair"/>
      <top style="thick"/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thick"/>
      <top style="hair"/>
      <bottom style="thick"/>
    </border>
    <border>
      <left style="hair"/>
      <right style="thick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ck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>
        <color indexed="8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>
        <color indexed="8"/>
      </bottom>
    </border>
    <border>
      <left style="thick"/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thick"/>
      <top style="hair">
        <color indexed="9"/>
      </top>
      <bottom>
        <color indexed="63"/>
      </bottom>
    </border>
    <border>
      <left style="thick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 style="thin">
        <color indexed="22"/>
      </left>
      <right style="thick"/>
      <top style="thin">
        <color indexed="8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8"/>
      </bottom>
    </border>
    <border>
      <left style="thick"/>
      <right style="thin">
        <color indexed="22"/>
      </right>
      <top style="thin">
        <color indexed="8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ck"/>
      <top style="thin">
        <color indexed="22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ck"/>
      <right style="thin">
        <color indexed="22"/>
      </right>
      <top style="thin">
        <color indexed="22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2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37" borderId="20" xfId="0" applyFont="1" applyFill="1" applyBorder="1" applyAlignment="1" applyProtection="1">
      <alignment horizontal="center" vertical="center"/>
      <protection/>
    </xf>
    <xf numFmtId="0" fontId="21" fillId="37" borderId="0" xfId="0" applyFont="1" applyFill="1" applyBorder="1" applyAlignment="1" applyProtection="1">
      <alignment horizontal="center" vertical="center"/>
      <protection/>
    </xf>
    <xf numFmtId="172" fontId="21" fillId="37" borderId="0" xfId="0" applyNumberFormat="1" applyFont="1" applyFill="1" applyBorder="1" applyAlignment="1" applyProtection="1">
      <alignment horizontal="center" vertical="center"/>
      <protection/>
    </xf>
    <xf numFmtId="0" fontId="20" fillId="39" borderId="21" xfId="0" applyFont="1" applyFill="1" applyBorder="1" applyAlignment="1" applyProtection="1">
      <alignment horizontal="center" vertical="center"/>
      <protection/>
    </xf>
    <xf numFmtId="0" fontId="21" fillId="39" borderId="22" xfId="0" applyFont="1" applyFill="1" applyBorder="1" applyAlignment="1" applyProtection="1">
      <alignment horizontal="center" vertical="center"/>
      <protection/>
    </xf>
    <xf numFmtId="172" fontId="21" fillId="39" borderId="22" xfId="0" applyNumberFormat="1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horizontal="center" vertical="center"/>
      <protection/>
    </xf>
    <xf numFmtId="0" fontId="21" fillId="37" borderId="22" xfId="0" applyFont="1" applyFill="1" applyBorder="1" applyAlignment="1" applyProtection="1">
      <alignment horizontal="center" vertical="center"/>
      <protection/>
    </xf>
    <xf numFmtId="172" fontId="21" fillId="37" borderId="22" xfId="0" applyNumberFormat="1" applyFont="1" applyFill="1" applyBorder="1" applyAlignment="1" applyProtection="1">
      <alignment horizontal="center" vertical="center"/>
      <protection/>
    </xf>
    <xf numFmtId="0" fontId="20" fillId="37" borderId="24" xfId="0" applyFont="1" applyFill="1" applyBorder="1" applyAlignment="1" applyProtection="1">
      <alignment horizontal="center" vertical="center"/>
      <protection/>
    </xf>
    <xf numFmtId="0" fontId="21" fillId="37" borderId="25" xfId="0" applyFont="1" applyFill="1" applyBorder="1" applyAlignment="1" applyProtection="1">
      <alignment horizontal="center" vertical="center"/>
      <protection/>
    </xf>
    <xf numFmtId="172" fontId="21" fillId="37" borderId="25" xfId="0" applyNumberFormat="1" applyFont="1" applyFill="1" applyBorder="1" applyAlignment="1" applyProtection="1">
      <alignment horizontal="center" vertical="center"/>
      <protection/>
    </xf>
    <xf numFmtId="0" fontId="20" fillId="37" borderId="26" xfId="0" applyFont="1" applyFill="1" applyBorder="1" applyAlignment="1" applyProtection="1">
      <alignment horizontal="center" vertical="center"/>
      <protection/>
    </xf>
    <xf numFmtId="0" fontId="21" fillId="37" borderId="26" xfId="0" applyFont="1" applyFill="1" applyBorder="1" applyAlignment="1" applyProtection="1">
      <alignment horizontal="center" vertical="center"/>
      <protection/>
    </xf>
    <xf numFmtId="172" fontId="21" fillId="37" borderId="26" xfId="0" applyNumberFormat="1" applyFont="1" applyFill="1" applyBorder="1" applyAlignment="1" applyProtection="1">
      <alignment horizontal="center" vertical="center"/>
      <protection/>
    </xf>
    <xf numFmtId="0" fontId="22" fillId="40" borderId="11" xfId="0" applyFont="1" applyFill="1" applyBorder="1" applyAlignment="1">
      <alignment horizontal="center" vertical="center"/>
    </xf>
    <xf numFmtId="0" fontId="22" fillId="40" borderId="27" xfId="0" applyFont="1" applyFill="1" applyBorder="1" applyAlignment="1">
      <alignment horizontal="center" vertical="center"/>
    </xf>
    <xf numFmtId="172" fontId="22" fillId="40" borderId="27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/>
      <protection locked="0"/>
    </xf>
    <xf numFmtId="0" fontId="23" fillId="40" borderId="28" xfId="0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1" fillId="0" borderId="22" xfId="0" applyFont="1" applyBorder="1" applyAlignment="1">
      <alignment vertical="center"/>
    </xf>
    <xf numFmtId="0" fontId="6" fillId="37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172" fontId="21" fillId="39" borderId="0" xfId="0" applyNumberFormat="1" applyFont="1" applyFill="1" applyBorder="1" applyAlignment="1" applyProtection="1">
      <alignment horizontal="center" vertical="center"/>
      <protection/>
    </xf>
    <xf numFmtId="0" fontId="17" fillId="0" borderId="29" xfId="0" applyFont="1" applyBorder="1" applyAlignment="1">
      <alignment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right" vertical="center"/>
    </xf>
    <xf numFmtId="0" fontId="6" fillId="37" borderId="30" xfId="0" applyFont="1" applyFill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9" fillId="37" borderId="31" xfId="0" applyFont="1" applyFill="1" applyBorder="1" applyAlignment="1" applyProtection="1">
      <alignment horizontal="center" vertical="center" shrinkToFit="1"/>
      <protection locked="0"/>
    </xf>
    <xf numFmtId="0" fontId="19" fillId="37" borderId="31" xfId="0" applyFont="1" applyFill="1" applyBorder="1" applyAlignment="1" applyProtection="1">
      <alignment horizontal="center" vertical="center"/>
      <protection locked="0"/>
    </xf>
    <xf numFmtId="0" fontId="26" fillId="37" borderId="31" xfId="0" applyFont="1" applyFill="1" applyBorder="1" applyAlignment="1" applyProtection="1">
      <alignment horizontal="center" vertical="center"/>
      <protection/>
    </xf>
    <xf numFmtId="0" fontId="9" fillId="37" borderId="32" xfId="0" applyFont="1" applyFill="1" applyBorder="1" applyAlignment="1" applyProtection="1">
      <alignment horizontal="center" vertical="center" shrinkToFit="1"/>
      <protection locked="0"/>
    </xf>
    <xf numFmtId="0" fontId="19" fillId="37" borderId="32" xfId="0" applyFont="1" applyFill="1" applyBorder="1" applyAlignment="1" applyProtection="1">
      <alignment horizontal="center" vertical="center"/>
      <protection locked="0"/>
    </xf>
    <xf numFmtId="0" fontId="26" fillId="37" borderId="32" xfId="0" applyFont="1" applyFill="1" applyBorder="1" applyAlignment="1" applyProtection="1">
      <alignment horizontal="center" vertical="center"/>
      <protection/>
    </xf>
    <xf numFmtId="0" fontId="9" fillId="37" borderId="33" xfId="0" applyFont="1" applyFill="1" applyBorder="1" applyAlignment="1" applyProtection="1">
      <alignment horizontal="center" vertical="center" shrinkToFit="1"/>
      <protection locked="0"/>
    </xf>
    <xf numFmtId="0" fontId="15" fillId="38" borderId="34" xfId="0" applyFont="1" applyFill="1" applyBorder="1" applyAlignment="1">
      <alignment horizontal="center" vertical="center"/>
    </xf>
    <xf numFmtId="0" fontId="15" fillId="38" borderId="35" xfId="0" applyFont="1" applyFill="1" applyBorder="1" applyAlignment="1">
      <alignment horizontal="left" vertical="center"/>
    </xf>
    <xf numFmtId="0" fontId="15" fillId="38" borderId="36" xfId="0" applyFont="1" applyFill="1" applyBorder="1" applyAlignment="1">
      <alignment horizontal="left" vertical="center"/>
    </xf>
    <xf numFmtId="0" fontId="23" fillId="41" borderId="37" xfId="0" applyFont="1" applyFill="1" applyBorder="1" applyAlignment="1">
      <alignment horizontal="center" vertical="center"/>
    </xf>
    <xf numFmtId="0" fontId="23" fillId="40" borderId="38" xfId="0" applyFont="1" applyFill="1" applyBorder="1" applyAlignment="1">
      <alignment horizontal="center" vertical="center"/>
    </xf>
    <xf numFmtId="0" fontId="23" fillId="40" borderId="39" xfId="0" applyFont="1" applyFill="1" applyBorder="1" applyAlignment="1">
      <alignment horizontal="center" vertical="center"/>
    </xf>
    <xf numFmtId="0" fontId="23" fillId="40" borderId="40" xfId="0" applyFont="1" applyFill="1" applyBorder="1" applyAlignment="1">
      <alignment horizontal="center" vertical="center"/>
    </xf>
    <xf numFmtId="0" fontId="23" fillId="40" borderId="41" xfId="0" applyFont="1" applyFill="1" applyBorder="1" applyAlignment="1">
      <alignment horizontal="center" vertical="center"/>
    </xf>
    <xf numFmtId="0" fontId="16" fillId="41" borderId="42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5" fillId="38" borderId="43" xfId="0" applyFont="1" applyFill="1" applyBorder="1" applyAlignment="1">
      <alignment horizontal="center" vertical="center"/>
    </xf>
    <xf numFmtId="0" fontId="15" fillId="38" borderId="44" xfId="0" applyFont="1" applyFill="1" applyBorder="1" applyAlignment="1">
      <alignment horizontal="center" vertical="center"/>
    </xf>
    <xf numFmtId="0" fontId="15" fillId="38" borderId="45" xfId="0" applyFont="1" applyFill="1" applyBorder="1" applyAlignment="1">
      <alignment horizontal="center" vertical="center"/>
    </xf>
    <xf numFmtId="0" fontId="15" fillId="38" borderId="46" xfId="0" applyFont="1" applyFill="1" applyBorder="1" applyAlignment="1">
      <alignment horizontal="center" vertical="center"/>
    </xf>
    <xf numFmtId="0" fontId="15" fillId="38" borderId="47" xfId="0" applyFont="1" applyFill="1" applyBorder="1" applyAlignment="1">
      <alignment horizontal="left" vertical="center"/>
    </xf>
    <xf numFmtId="0" fontId="23" fillId="41" borderId="48" xfId="0" applyFont="1" applyFill="1" applyBorder="1" applyAlignment="1">
      <alignment horizontal="center" vertical="center"/>
    </xf>
    <xf numFmtId="0" fontId="23" fillId="40" borderId="49" xfId="0" applyFont="1" applyFill="1" applyBorder="1" applyAlignment="1">
      <alignment horizontal="center" vertical="center"/>
    </xf>
    <xf numFmtId="0" fontId="23" fillId="40" borderId="50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center" vertical="center"/>
    </xf>
    <xf numFmtId="0" fontId="23" fillId="40" borderId="51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5" fillId="38" borderId="52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center" vertical="center"/>
    </xf>
    <xf numFmtId="0" fontId="15" fillId="38" borderId="53" xfId="0" applyFont="1" applyFill="1" applyBorder="1" applyAlignment="1">
      <alignment horizontal="center" vertical="center"/>
    </xf>
    <xf numFmtId="0" fontId="25" fillId="41" borderId="31" xfId="0" applyNumberFormat="1" applyFont="1" applyFill="1" applyBorder="1" applyAlignment="1" applyProtection="1">
      <alignment horizontal="center" vertical="center"/>
      <protection/>
    </xf>
    <xf numFmtId="0" fontId="25" fillId="40" borderId="31" xfId="0" applyFont="1" applyFill="1" applyBorder="1" applyAlignment="1" applyProtection="1">
      <alignment horizontal="center" vertical="center"/>
      <protection/>
    </xf>
    <xf numFmtId="0" fontId="25" fillId="34" borderId="31" xfId="0" applyFont="1" applyFill="1" applyBorder="1" applyAlignment="1" applyProtection="1">
      <alignment horizontal="center" vertical="center"/>
      <protection/>
    </xf>
    <xf numFmtId="0" fontId="25" fillId="42" borderId="32" xfId="0" applyNumberFormat="1" applyFont="1" applyFill="1" applyBorder="1" applyAlignment="1" applyProtection="1">
      <alignment horizontal="center" vertical="center"/>
      <protection/>
    </xf>
    <xf numFmtId="0" fontId="19" fillId="42" borderId="32" xfId="0" applyFont="1" applyFill="1" applyBorder="1" applyAlignment="1" applyProtection="1">
      <alignment horizontal="center" vertical="center"/>
      <protection/>
    </xf>
    <xf numFmtId="0" fontId="26" fillId="42" borderId="32" xfId="0" applyFont="1" applyFill="1" applyBorder="1" applyAlignment="1" applyProtection="1">
      <alignment horizontal="center" vertical="center"/>
      <protection/>
    </xf>
    <xf numFmtId="0" fontId="25" fillId="41" borderId="32" xfId="0" applyNumberFormat="1" applyFont="1" applyFill="1" applyBorder="1" applyAlignment="1" applyProtection="1">
      <alignment horizontal="center" vertical="center"/>
      <protection/>
    </xf>
    <xf numFmtId="0" fontId="25" fillId="34" borderId="32" xfId="0" applyFont="1" applyFill="1" applyBorder="1" applyAlignment="1" applyProtection="1">
      <alignment horizontal="center" vertical="center"/>
      <protection/>
    </xf>
    <xf numFmtId="0" fontId="25" fillId="41" borderId="33" xfId="0" applyNumberFormat="1" applyFont="1" applyFill="1" applyBorder="1" applyAlignment="1" applyProtection="1">
      <alignment horizontal="center" vertical="center"/>
      <protection/>
    </xf>
    <xf numFmtId="0" fontId="25" fillId="40" borderId="33" xfId="0" applyFont="1" applyFill="1" applyBorder="1" applyAlignment="1" applyProtection="1">
      <alignment horizontal="center" vertical="center"/>
      <protection/>
    </xf>
    <xf numFmtId="0" fontId="19" fillId="37" borderId="33" xfId="0" applyFont="1" applyFill="1" applyBorder="1" applyAlignment="1" applyProtection="1">
      <alignment horizontal="center" vertical="center"/>
      <protection locked="0"/>
    </xf>
    <xf numFmtId="0" fontId="26" fillId="37" borderId="33" xfId="0" applyFont="1" applyFill="1" applyBorder="1" applyAlignment="1" applyProtection="1">
      <alignment horizontal="center" vertical="center"/>
      <protection/>
    </xf>
    <xf numFmtId="0" fontId="26" fillId="37" borderId="54" xfId="0" applyFont="1" applyFill="1" applyBorder="1" applyAlignment="1" applyProtection="1">
      <alignment horizontal="center"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right" vertical="center"/>
    </xf>
    <xf numFmtId="0" fontId="29" fillId="40" borderId="55" xfId="0" applyFont="1" applyFill="1" applyBorder="1" applyAlignment="1">
      <alignment horizontal="center" vertical="center"/>
    </xf>
    <xf numFmtId="0" fontId="29" fillId="40" borderId="56" xfId="0" applyFont="1" applyFill="1" applyBorder="1" applyAlignment="1">
      <alignment horizontal="center" vertical="center"/>
    </xf>
    <xf numFmtId="0" fontId="29" fillId="40" borderId="57" xfId="0" applyFont="1" applyFill="1" applyBorder="1" applyAlignment="1">
      <alignment horizontal="center" vertical="center"/>
    </xf>
    <xf numFmtId="0" fontId="31" fillId="34" borderId="55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center" vertical="center"/>
    </xf>
    <xf numFmtId="0" fontId="31" fillId="34" borderId="57" xfId="0" applyFont="1" applyFill="1" applyBorder="1" applyAlignment="1">
      <alignment horizontal="center" vertical="center"/>
    </xf>
    <xf numFmtId="0" fontId="24" fillId="38" borderId="58" xfId="0" applyFont="1" applyFill="1" applyBorder="1" applyAlignment="1">
      <alignment horizontal="center" vertical="center"/>
    </xf>
    <xf numFmtId="0" fontId="24" fillId="38" borderId="29" xfId="0" applyFont="1" applyFill="1" applyBorder="1" applyAlignment="1">
      <alignment horizontal="center" vertical="center"/>
    </xf>
    <xf numFmtId="0" fontId="24" fillId="38" borderId="59" xfId="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7" fillId="0" borderId="31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7" fillId="41" borderId="31" xfId="0" applyNumberFormat="1" applyFont="1" applyFill="1" applyBorder="1" applyAlignment="1">
      <alignment horizontal="center" vertical="center"/>
    </xf>
    <xf numFmtId="0" fontId="27" fillId="41" borderId="32" xfId="0" applyNumberFormat="1" applyFont="1" applyFill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8" fillId="37" borderId="31" xfId="0" applyFont="1" applyFill="1" applyBorder="1" applyAlignment="1" applyProtection="1">
      <alignment horizontal="left" vertical="center" shrinkToFit="1"/>
      <protection locked="0"/>
    </xf>
    <xf numFmtId="0" fontId="8" fillId="37" borderId="32" xfId="0" applyFont="1" applyFill="1" applyBorder="1" applyAlignment="1" applyProtection="1">
      <alignment horizontal="left" vertical="center" shrinkToFit="1"/>
      <protection locked="0"/>
    </xf>
    <xf numFmtId="0" fontId="27" fillId="0" borderId="33" xfId="0" applyNumberFormat="1" applyFont="1" applyBorder="1" applyAlignment="1">
      <alignment horizontal="center" vertical="center"/>
    </xf>
    <xf numFmtId="0" fontId="27" fillId="41" borderId="33" xfId="0" applyNumberFormat="1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1" fontId="9" fillId="0" borderId="65" xfId="0" applyNumberFormat="1" applyFont="1" applyBorder="1" applyAlignment="1">
      <alignment horizontal="center" vertical="center"/>
    </xf>
    <xf numFmtId="1" fontId="9" fillId="0" borderId="66" xfId="0" applyNumberFormat="1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1" fontId="9" fillId="0" borderId="68" xfId="0" applyNumberFormat="1" applyFont="1" applyBorder="1" applyAlignment="1">
      <alignment horizontal="center" vertical="center"/>
    </xf>
    <xf numFmtId="0" fontId="8" fillId="37" borderId="33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9"/>
      </font>
    </dxf>
    <dxf>
      <font>
        <color indexed="43"/>
      </font>
    </dxf>
    <dxf>
      <font>
        <b/>
        <i val="0"/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0"/>
  <sheetViews>
    <sheetView showGridLines="0" zoomScalePageLayoutView="0" workbookViewId="0" topLeftCell="A1">
      <selection activeCell="E3" sqref="E3:E4"/>
    </sheetView>
  </sheetViews>
  <sheetFormatPr defaultColWidth="9.140625" defaultRowHeight="12.75"/>
  <cols>
    <col min="1" max="1" width="8.8515625" style="1" customWidth="1"/>
    <col min="2" max="5" width="17.28125" style="0" customWidth="1"/>
  </cols>
  <sheetData>
    <row r="1" spans="1:7" ht="12.75">
      <c r="A1" s="5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/>
      <c r="G1" s="3"/>
    </row>
    <row r="2" spans="2:7" ht="12.75" hidden="1">
      <c r="B2" s="3"/>
      <c r="C2" s="3"/>
      <c r="D2" s="3"/>
      <c r="E2" s="4"/>
      <c r="F2" s="3"/>
      <c r="G2" s="3"/>
    </row>
    <row r="3" spans="1:7" ht="12.75">
      <c r="A3" s="5">
        <v>1</v>
      </c>
      <c r="B3" s="3"/>
      <c r="C3" s="3"/>
      <c r="D3" s="3"/>
      <c r="E3" s="4"/>
      <c r="F3" s="3"/>
      <c r="G3" s="3"/>
    </row>
    <row r="4" spans="1:7" ht="12.75">
      <c r="A4" s="5">
        <v>2</v>
      </c>
      <c r="B4" s="3"/>
      <c r="C4" s="3"/>
      <c r="D4" s="3"/>
      <c r="E4" s="4"/>
      <c r="F4" s="3"/>
      <c r="G4" s="3"/>
    </row>
    <row r="5" spans="1:7" ht="12.75">
      <c r="A5" s="5">
        <v>3</v>
      </c>
      <c r="B5" s="3"/>
      <c r="C5" s="3"/>
      <c r="D5" s="3"/>
      <c r="E5" s="4"/>
      <c r="F5" s="3"/>
      <c r="G5" s="3"/>
    </row>
    <row r="6" spans="1:7" ht="12.75">
      <c r="A6" s="5">
        <v>4</v>
      </c>
      <c r="B6" s="3"/>
      <c r="C6" s="3"/>
      <c r="D6" s="3"/>
      <c r="E6" s="4"/>
      <c r="F6" s="3"/>
      <c r="G6" s="3"/>
    </row>
    <row r="7" spans="1:7" ht="12.75">
      <c r="A7" s="5">
        <v>5</v>
      </c>
      <c r="B7" s="3"/>
      <c r="C7" s="3"/>
      <c r="D7" s="3"/>
      <c r="E7" s="4"/>
      <c r="F7" s="3"/>
      <c r="G7" s="3"/>
    </row>
    <row r="8" spans="1:7" ht="12.75">
      <c r="A8" s="5">
        <v>6</v>
      </c>
      <c r="B8" s="3"/>
      <c r="C8" s="3"/>
      <c r="D8" s="3"/>
      <c r="E8" s="4"/>
      <c r="F8" s="3"/>
      <c r="G8" s="3"/>
    </row>
    <row r="9" spans="1:7" ht="12.75">
      <c r="A9" s="5">
        <v>7</v>
      </c>
      <c r="B9" s="3"/>
      <c r="C9" s="3"/>
      <c r="D9" s="3"/>
      <c r="E9" s="4"/>
      <c r="F9" s="3"/>
      <c r="G9" s="3"/>
    </row>
    <row r="10" spans="1:7" ht="12.75">
      <c r="A10" s="5">
        <v>8</v>
      </c>
      <c r="B10" s="3"/>
      <c r="C10" s="3"/>
      <c r="D10" s="3"/>
      <c r="E10" s="4"/>
      <c r="F10" s="3"/>
      <c r="G10" s="3"/>
    </row>
    <row r="11" spans="1:7" ht="12.75">
      <c r="A11" s="5">
        <v>9</v>
      </c>
      <c r="B11" s="3"/>
      <c r="C11" s="3"/>
      <c r="D11" s="3"/>
      <c r="E11" s="4"/>
      <c r="F11" s="3"/>
      <c r="G11" s="3"/>
    </row>
    <row r="12" spans="1:7" ht="12.75">
      <c r="A12" s="5">
        <v>10</v>
      </c>
      <c r="B12" s="3"/>
      <c r="C12" s="3"/>
      <c r="D12" s="3"/>
      <c r="E12" s="4"/>
      <c r="F12" s="3"/>
      <c r="G12" s="3"/>
    </row>
    <row r="13" spans="1:7" ht="12.75">
      <c r="A13" s="5">
        <v>11</v>
      </c>
      <c r="B13" s="3"/>
      <c r="C13" s="3"/>
      <c r="D13" s="3"/>
      <c r="E13" s="4"/>
      <c r="F13" s="3"/>
      <c r="G13" s="3"/>
    </row>
    <row r="14" spans="1:7" ht="12.75">
      <c r="A14" s="5">
        <v>12</v>
      </c>
      <c r="B14" s="3"/>
      <c r="C14" s="3"/>
      <c r="D14" s="3"/>
      <c r="E14" s="4"/>
      <c r="F14" s="3"/>
      <c r="G14" s="3"/>
    </row>
    <row r="15" spans="1:7" ht="12.75">
      <c r="A15" s="5">
        <v>13</v>
      </c>
      <c r="B15" s="3"/>
      <c r="C15" s="3"/>
      <c r="D15" s="3"/>
      <c r="E15" s="4"/>
      <c r="F15" s="3"/>
      <c r="G15" s="3"/>
    </row>
    <row r="16" spans="1:7" ht="12.75">
      <c r="A16" s="5">
        <v>14</v>
      </c>
      <c r="B16" s="3"/>
      <c r="C16" s="3"/>
      <c r="D16" s="3"/>
      <c r="E16" s="4"/>
      <c r="F16" s="3"/>
      <c r="G16" s="3"/>
    </row>
    <row r="17" spans="1:7" ht="12.75">
      <c r="A17" s="5">
        <v>15</v>
      </c>
      <c r="B17" s="3"/>
      <c r="C17" s="3"/>
      <c r="D17" s="3"/>
      <c r="E17" s="4"/>
      <c r="F17" s="3"/>
      <c r="G17" s="3"/>
    </row>
    <row r="18" spans="1:7" ht="12.75">
      <c r="A18" s="5">
        <v>16</v>
      </c>
      <c r="B18" s="3"/>
      <c r="C18" s="3"/>
      <c r="D18" s="3"/>
      <c r="E18" s="4"/>
      <c r="F18" s="3"/>
      <c r="G18" s="3"/>
    </row>
    <row r="19" spans="1:7" ht="12.75">
      <c r="A19" s="5">
        <v>17</v>
      </c>
      <c r="B19" s="3"/>
      <c r="C19" s="3"/>
      <c r="D19" s="3"/>
      <c r="E19" s="4"/>
      <c r="F19" s="3"/>
      <c r="G19" s="3"/>
    </row>
    <row r="20" spans="1:7" ht="12.75">
      <c r="A20" s="5">
        <v>18</v>
      </c>
      <c r="B20" s="3"/>
      <c r="C20" s="3"/>
      <c r="D20" s="3"/>
      <c r="E20" s="4"/>
      <c r="F20" s="3"/>
      <c r="G20" s="3"/>
    </row>
    <row r="21" spans="1:7" ht="12.75">
      <c r="A21" s="5">
        <v>19</v>
      </c>
      <c r="B21" s="3"/>
      <c r="C21" s="3"/>
      <c r="D21" s="3"/>
      <c r="E21" s="4"/>
      <c r="F21" s="3"/>
      <c r="G21" s="3"/>
    </row>
    <row r="22" spans="1:7" ht="12.75">
      <c r="A22" s="5">
        <v>20</v>
      </c>
      <c r="B22" s="3"/>
      <c r="C22" s="3"/>
      <c r="D22" s="3"/>
      <c r="E22" s="4"/>
      <c r="F22" s="3"/>
      <c r="G22" s="3"/>
    </row>
    <row r="23" spans="1:7" ht="12.75">
      <c r="A23" s="5">
        <v>21</v>
      </c>
      <c r="B23" s="3"/>
      <c r="C23" s="3"/>
      <c r="D23" s="3"/>
      <c r="E23" s="4"/>
      <c r="F23" s="3"/>
      <c r="G23" s="3"/>
    </row>
    <row r="24" spans="1:7" ht="12.75">
      <c r="A24" s="5">
        <v>22</v>
      </c>
      <c r="B24" s="3"/>
      <c r="C24" s="3"/>
      <c r="D24" s="3"/>
      <c r="E24" s="4"/>
      <c r="F24" s="3"/>
      <c r="G24" s="3"/>
    </row>
    <row r="25" spans="1:7" ht="12.75">
      <c r="A25" s="5">
        <v>23</v>
      </c>
      <c r="B25" s="3"/>
      <c r="C25" s="3"/>
      <c r="D25" s="3"/>
      <c r="E25" s="4"/>
      <c r="F25" s="3"/>
      <c r="G25" s="3"/>
    </row>
    <row r="26" spans="1:7" ht="12.75">
      <c r="A26" s="5">
        <v>24</v>
      </c>
      <c r="B26" s="3"/>
      <c r="C26" s="3"/>
      <c r="D26" s="3"/>
      <c r="E26" s="4"/>
      <c r="F26" s="3"/>
      <c r="G26" s="3"/>
    </row>
    <row r="27" spans="1:7" ht="12.75">
      <c r="A27" s="5">
        <v>25</v>
      </c>
      <c r="B27" s="3"/>
      <c r="C27" s="3"/>
      <c r="D27" s="3"/>
      <c r="E27" s="4"/>
      <c r="F27" s="3"/>
      <c r="G27" s="3"/>
    </row>
    <row r="28" spans="1:7" ht="12.75">
      <c r="A28" s="5">
        <v>26</v>
      </c>
      <c r="B28" s="3"/>
      <c r="C28" s="3"/>
      <c r="D28" s="3"/>
      <c r="E28" s="4"/>
      <c r="F28" s="3"/>
      <c r="G28" s="3"/>
    </row>
    <row r="29" spans="1:7" ht="12.75">
      <c r="A29" s="5">
        <v>27</v>
      </c>
      <c r="B29" s="3"/>
      <c r="C29" s="3"/>
      <c r="D29" s="3"/>
      <c r="E29" s="4"/>
      <c r="F29" s="3"/>
      <c r="G29" s="3"/>
    </row>
    <row r="30" spans="1:7" ht="12.75">
      <c r="A30" s="5">
        <v>28</v>
      </c>
      <c r="B30" s="3"/>
      <c r="C30" s="3"/>
      <c r="D30" s="3"/>
      <c r="E30" s="4"/>
      <c r="F30" s="3"/>
      <c r="G30" s="3"/>
    </row>
    <row r="31" spans="1:7" ht="12.75">
      <c r="A31" s="5">
        <v>29</v>
      </c>
      <c r="B31" s="3"/>
      <c r="C31" s="3"/>
      <c r="D31" s="3"/>
      <c r="E31" s="4"/>
      <c r="F31" s="3"/>
      <c r="G31" s="3"/>
    </row>
    <row r="32" spans="1:7" ht="12.75">
      <c r="A32" s="5">
        <v>30</v>
      </c>
      <c r="B32" s="3"/>
      <c r="C32" s="3"/>
      <c r="D32" s="3"/>
      <c r="E32" s="4"/>
      <c r="F32" s="3"/>
      <c r="G32" s="3"/>
    </row>
    <row r="33" spans="1:7" ht="12.75">
      <c r="A33" s="5">
        <v>31</v>
      </c>
      <c r="B33" s="3"/>
      <c r="C33" s="3"/>
      <c r="D33" s="3"/>
      <c r="E33" s="4"/>
      <c r="F33" s="3"/>
      <c r="G33" s="3"/>
    </row>
    <row r="34" spans="1:7" ht="12.75">
      <c r="A34" s="5">
        <v>32</v>
      </c>
      <c r="B34" s="3"/>
      <c r="C34" s="3"/>
      <c r="D34" s="3"/>
      <c r="E34" s="4"/>
      <c r="F34" s="3"/>
      <c r="G34" s="3"/>
    </row>
    <row r="35" spans="1:7" ht="12.75">
      <c r="A35" s="5">
        <v>33</v>
      </c>
      <c r="B35" s="3"/>
      <c r="C35" s="3"/>
      <c r="D35" s="3"/>
      <c r="E35" s="4"/>
      <c r="F35" s="3"/>
      <c r="G35" s="3"/>
    </row>
    <row r="36" spans="1:7" ht="12.75">
      <c r="A36" s="5">
        <v>34</v>
      </c>
      <c r="B36" s="3"/>
      <c r="C36" s="3"/>
      <c r="D36" s="3"/>
      <c r="E36" s="4"/>
      <c r="F36" s="3"/>
      <c r="G36" s="3"/>
    </row>
    <row r="37" spans="1:7" ht="12.75">
      <c r="A37" s="5">
        <v>35</v>
      </c>
      <c r="B37" s="3"/>
      <c r="C37" s="3"/>
      <c r="D37" s="3"/>
      <c r="E37" s="4"/>
      <c r="F37" s="3"/>
      <c r="G37" s="3"/>
    </row>
    <row r="38" spans="1:7" ht="12.75">
      <c r="A38" s="5">
        <v>36</v>
      </c>
      <c r="B38" s="3"/>
      <c r="C38" s="3"/>
      <c r="D38" s="3"/>
      <c r="E38" s="4"/>
      <c r="F38" s="3"/>
      <c r="G38" s="3"/>
    </row>
    <row r="39" spans="1:7" ht="12.75">
      <c r="A39" s="5">
        <v>37</v>
      </c>
      <c r="B39" s="3"/>
      <c r="C39" s="3"/>
      <c r="D39" s="3"/>
      <c r="E39" s="4"/>
      <c r="F39" s="3"/>
      <c r="G39" s="3"/>
    </row>
    <row r="40" spans="1:7" ht="12.75">
      <c r="A40" s="5">
        <v>38</v>
      </c>
      <c r="B40" s="3"/>
      <c r="C40" s="3"/>
      <c r="D40" s="3"/>
      <c r="E40" s="4"/>
      <c r="F40" s="3"/>
      <c r="G40" s="3"/>
    </row>
    <row r="41" spans="1:7" ht="12.75">
      <c r="A41" s="5">
        <v>39</v>
      </c>
      <c r="B41" s="3"/>
      <c r="C41" s="3"/>
      <c r="D41" s="3"/>
      <c r="E41" s="4"/>
      <c r="F41" s="3"/>
      <c r="G41" s="3"/>
    </row>
    <row r="42" spans="1:7" ht="12.75">
      <c r="A42" s="5">
        <v>40</v>
      </c>
      <c r="B42" s="3"/>
      <c r="C42" s="3"/>
      <c r="D42" s="3"/>
      <c r="E42" s="4"/>
      <c r="F42" s="3"/>
      <c r="G42" s="3"/>
    </row>
    <row r="43" spans="1:7" ht="12.75">
      <c r="A43" s="5">
        <v>41</v>
      </c>
      <c r="B43" s="3"/>
      <c r="C43" s="3"/>
      <c r="D43" s="3"/>
      <c r="E43" s="4"/>
      <c r="F43" s="3"/>
      <c r="G43" s="3"/>
    </row>
    <row r="44" spans="1:7" ht="12.75">
      <c r="A44" s="5">
        <v>42</v>
      </c>
      <c r="B44" s="3"/>
      <c r="C44" s="3"/>
      <c r="D44" s="3"/>
      <c r="E44" s="4"/>
      <c r="F44" s="3"/>
      <c r="G44" s="3"/>
    </row>
    <row r="45" spans="1:7" ht="12.75">
      <c r="A45" s="5">
        <v>43</v>
      </c>
      <c r="B45" s="3"/>
      <c r="C45" s="3"/>
      <c r="D45" s="3"/>
      <c r="E45" s="4"/>
      <c r="F45" s="3"/>
      <c r="G45" s="3"/>
    </row>
    <row r="46" spans="1:7" ht="12.75">
      <c r="A46" s="5">
        <v>44</v>
      </c>
      <c r="B46" s="3"/>
      <c r="C46" s="3"/>
      <c r="D46" s="3"/>
      <c r="E46" s="4"/>
      <c r="F46" s="3"/>
      <c r="G46" s="3"/>
    </row>
    <row r="47" spans="1:7" ht="12.75">
      <c r="A47" s="5">
        <v>45</v>
      </c>
      <c r="B47" s="3"/>
      <c r="C47" s="3"/>
      <c r="D47" s="3"/>
      <c r="E47" s="4"/>
      <c r="F47" s="3"/>
      <c r="G47" s="3"/>
    </row>
    <row r="48" spans="1:7" ht="12.75">
      <c r="A48" s="5">
        <v>46</v>
      </c>
      <c r="B48" s="3"/>
      <c r="C48" s="3"/>
      <c r="D48" s="3"/>
      <c r="E48" s="4"/>
      <c r="F48" s="3"/>
      <c r="G48" s="3"/>
    </row>
    <row r="49" spans="1:7" ht="12.75">
      <c r="A49" s="5">
        <v>47</v>
      </c>
      <c r="B49" s="3"/>
      <c r="C49" s="3"/>
      <c r="D49" s="3"/>
      <c r="E49" s="4"/>
      <c r="F49" s="3"/>
      <c r="G49" s="3"/>
    </row>
    <row r="50" spans="1:7" ht="12.75">
      <c r="A50" s="5">
        <v>48</v>
      </c>
      <c r="B50" s="3"/>
      <c r="C50" s="3"/>
      <c r="D50" s="3"/>
      <c r="E50" s="4"/>
      <c r="F50" s="3"/>
      <c r="G50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C62"/>
  <sheetViews>
    <sheetView showGridLines="0" showRowColHeaders="0" tabSelected="1" zoomScale="55" zoomScaleNormal="5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52.28125" style="0" customWidth="1"/>
    <col min="2" max="2" width="7.7109375" style="1" customWidth="1"/>
    <col min="3" max="3" width="22.140625" style="1" customWidth="1"/>
    <col min="4" max="4" width="4.421875" style="1" customWidth="1"/>
    <col min="5" max="5" width="6.57421875" style="1" customWidth="1"/>
    <col min="6" max="6" width="6.8515625" style="1" customWidth="1"/>
    <col min="7" max="8" width="5.7109375" style="1" customWidth="1"/>
    <col min="9" max="9" width="8.7109375" style="1" customWidth="1"/>
    <col min="10" max="10" width="8.7109375" style="2" customWidth="1"/>
    <col min="11" max="11" width="6.7109375" style="2" customWidth="1"/>
    <col min="12" max="12" width="6.57421875" style="2" customWidth="1"/>
    <col min="13" max="14" width="5.7109375" style="1" customWidth="1"/>
    <col min="15" max="16" width="8.7109375" style="1" customWidth="1"/>
    <col min="17" max="17" width="7.7109375" style="1" customWidth="1"/>
    <col min="18" max="18" width="9.7109375" style="1" customWidth="1"/>
    <col min="19" max="19" width="7.7109375" style="1" customWidth="1"/>
    <col min="20" max="20" width="3.140625" style="0" customWidth="1"/>
    <col min="21" max="21" width="7.7109375" style="0" customWidth="1"/>
    <col min="22" max="22" width="22.140625" style="0" customWidth="1"/>
    <col min="23" max="23" width="4.28125" style="0" customWidth="1"/>
    <col min="24" max="24" width="7.00390625" style="0" customWidth="1"/>
    <col min="25" max="25" width="6.7109375" style="0" customWidth="1"/>
    <col min="26" max="27" width="5.7109375" style="0" customWidth="1"/>
    <col min="28" max="29" width="8.7109375" style="0" customWidth="1"/>
    <col min="30" max="31" width="6.421875" style="0" customWidth="1"/>
    <col min="32" max="33" width="5.7109375" style="0" customWidth="1"/>
    <col min="34" max="35" width="8.8515625" style="0" customWidth="1"/>
    <col min="36" max="36" width="7.7109375" style="0" customWidth="1"/>
    <col min="37" max="37" width="9.7109375" style="0" customWidth="1"/>
    <col min="38" max="38" width="7.7109375" style="0" customWidth="1"/>
    <col min="45" max="46" width="6.7109375" style="1" hidden="1" customWidth="1"/>
    <col min="47" max="47" width="6.7109375" style="2" hidden="1" customWidth="1"/>
    <col min="48" max="48" width="8.8515625" style="0" hidden="1" customWidth="1"/>
    <col min="49" max="52" width="6.7109375" style="1" hidden="1" customWidth="1"/>
    <col min="53" max="53" width="13.28125" style="1" hidden="1" customWidth="1"/>
    <col min="54" max="54" width="8.8515625" style="0" hidden="1" customWidth="1"/>
    <col min="55" max="55" width="8.00390625" style="0" hidden="1" customWidth="1"/>
  </cols>
  <sheetData>
    <row r="1" spans="2:53" ht="23.25">
      <c r="B1" s="121" t="s">
        <v>11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S1" s="44"/>
      <c r="AT1" s="44"/>
      <c r="AU1" s="44"/>
      <c r="AW1" s="44"/>
      <c r="AX1" s="44"/>
      <c r="AY1" s="44"/>
      <c r="AZ1" s="44"/>
      <c r="BA1" s="44"/>
    </row>
    <row r="2" spans="2:53" ht="23.25">
      <c r="B2" s="121" t="s">
        <v>10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S2" s="44"/>
      <c r="AT2" s="44"/>
      <c r="AU2" s="44"/>
      <c r="AW2" s="44"/>
      <c r="AX2" s="44"/>
      <c r="AY2" s="44"/>
      <c r="AZ2" s="44"/>
      <c r="BA2" s="44"/>
    </row>
    <row r="3" spans="3:52" ht="21.75" customHeight="1" thickBot="1">
      <c r="C3" s="15"/>
      <c r="D3" s="111" t="s">
        <v>82</v>
      </c>
      <c r="E3" s="111"/>
      <c r="F3" s="111"/>
      <c r="G3" s="111"/>
      <c r="H3" s="111"/>
      <c r="I3" s="109">
        <v>1</v>
      </c>
      <c r="J3" s="111" t="s">
        <v>83</v>
      </c>
      <c r="K3" s="111"/>
      <c r="L3" s="111"/>
      <c r="M3" s="111"/>
      <c r="N3" s="111"/>
      <c r="O3" s="109">
        <v>0.5</v>
      </c>
      <c r="P3" s="58"/>
      <c r="AS3" s="17"/>
      <c r="AT3" s="17"/>
      <c r="AU3" s="18"/>
      <c r="AW3" s="19"/>
      <c r="AX3" s="19"/>
      <c r="AY3" s="19"/>
      <c r="AZ3" s="19"/>
    </row>
    <row r="4" spans="2:53" ht="9" customHeight="1" thickBot="1" thickTop="1">
      <c r="B4" s="122"/>
      <c r="C4" s="123"/>
      <c r="D4" s="20"/>
      <c r="E4" s="20"/>
      <c r="F4" s="16"/>
      <c r="G4" s="10">
        <f>(SUM(G7:G54)+SUM(Z7:Z34))-(SUM(H7:H54)+SUM(AA7:AA34))</f>
        <v>0</v>
      </c>
      <c r="H4" s="11">
        <f>(SUM(H7:H34)+SUM(AA7:AA34))-(SUM(G7:G34)+SUM(Z7:Z34))</f>
        <v>0</v>
      </c>
      <c r="I4" s="11">
        <f>IF(MOD((SUM(I7:I34)+SUM(AB7:AB34)),$D$5)=0,0,MOD((SUM(I7:I54)+SUM(AB7:AB34)),$D$5))</f>
        <v>0</v>
      </c>
      <c r="J4" s="57"/>
      <c r="K4" s="20"/>
      <c r="L4" s="16"/>
      <c r="M4" s="10">
        <f>(SUM(M7:M54)+SUM(AF7:AF34))-(SUM(N7:N54)+SUM(AG7:AG34))</f>
        <v>0</v>
      </c>
      <c r="N4" s="11">
        <f>(SUM(N7:N34)+SUM(AG7:AG34))-(SUM(M7:M34)+SUM(AF7:AF34))</f>
        <v>0</v>
      </c>
      <c r="O4" s="11">
        <f>IF(MOD((SUM(O7:O34)+SUM(AH7:AH34)),$D$5)=0,0,MOD((SUM(O7:O54)+SUM(AH7:AH34)),$D$5))</f>
        <v>0</v>
      </c>
      <c r="P4" s="57"/>
      <c r="Q4" s="47"/>
      <c r="R4" s="47"/>
      <c r="S4" s="47"/>
      <c r="U4" s="122"/>
      <c r="V4" s="123"/>
      <c r="W4" s="20"/>
      <c r="X4" s="20"/>
      <c r="Y4" s="16"/>
      <c r="Z4" s="10">
        <f>(SUM(Z7:Z34)+SUM(G7:G34))-(SUM(AA7:AA54)+SUM(H7:H34))</f>
        <v>0</v>
      </c>
      <c r="AA4" s="11">
        <f>(SUM(AA7:AA34)+SUM(H7:H34))-(SUM(Z7:Z34)+SUM(G7:G34))</f>
        <v>0</v>
      </c>
      <c r="AB4" s="11">
        <f>IF(MOD((SUM(AB7:AB34)+SUM(I7:I34)),$D$5)=0,0,MOD((SUM(AB7:AB54)+SUM(I7:I34)),$D$5))</f>
        <v>0</v>
      </c>
      <c r="AC4" s="57"/>
      <c r="AD4" s="20"/>
      <c r="AE4" s="16"/>
      <c r="AF4" s="10">
        <f>(SUM(AF7:AF34)+SUM(M7:M34))-(SUM(AG7:AG54)+SUM(N7:N34))</f>
        <v>0</v>
      </c>
      <c r="AG4" s="11">
        <f>(SUM(AG7:AG34)+SUM(N7:N34))-(SUM(AF7:AF34)+SUM(M7:M34))</f>
        <v>0</v>
      </c>
      <c r="AH4" s="11">
        <f>IF(MOD((SUM(AH7:AH34)+SUM(O7:O34)),$D$5)=0,0,MOD((SUM(AH7:AH54)+SUM(O7:O34)),$D$5))</f>
        <v>0</v>
      </c>
      <c r="AI4" s="57"/>
      <c r="AJ4" s="47"/>
      <c r="AK4" s="47"/>
      <c r="AL4" s="47"/>
      <c r="AS4" s="11">
        <f>SUM(AS7:AS48)</f>
        <v>0</v>
      </c>
      <c r="AT4" s="12"/>
      <c r="AU4" s="12"/>
      <c r="AW4" s="11">
        <f>SUM(AW7:AW48)</f>
        <v>0</v>
      </c>
      <c r="AX4" s="12"/>
      <c r="AY4" s="12"/>
      <c r="AZ4" s="48"/>
      <c r="BA4" s="47"/>
    </row>
    <row r="5" spans="2:55" ht="21.75" customHeight="1" thickBot="1" thickTop="1">
      <c r="B5" s="125" t="s">
        <v>24</v>
      </c>
      <c r="C5" s="125"/>
      <c r="D5" s="110">
        <v>15</v>
      </c>
      <c r="F5" s="21"/>
      <c r="G5" s="112" t="s">
        <v>2</v>
      </c>
      <c r="H5" s="113"/>
      <c r="I5" s="113"/>
      <c r="J5" s="114"/>
      <c r="K5" s="52"/>
      <c r="L5" s="53"/>
      <c r="M5" s="115" t="s">
        <v>3</v>
      </c>
      <c r="N5" s="116"/>
      <c r="O5" s="116"/>
      <c r="P5" s="117"/>
      <c r="Q5" s="118" t="s">
        <v>4</v>
      </c>
      <c r="R5" s="119"/>
      <c r="S5" s="120"/>
      <c r="T5" s="54"/>
      <c r="U5" s="124"/>
      <c r="V5" s="124"/>
      <c r="W5" s="56"/>
      <c r="X5" s="55"/>
      <c r="Y5" s="53"/>
      <c r="Z5" s="112" t="s">
        <v>2</v>
      </c>
      <c r="AA5" s="113"/>
      <c r="AB5" s="113"/>
      <c r="AC5" s="114"/>
      <c r="AD5" s="52"/>
      <c r="AE5" s="53"/>
      <c r="AF5" s="115" t="s">
        <v>3</v>
      </c>
      <c r="AG5" s="116"/>
      <c r="AH5" s="116"/>
      <c r="AI5" s="117"/>
      <c r="AJ5" s="118" t="s">
        <v>4</v>
      </c>
      <c r="AK5" s="119"/>
      <c r="AL5" s="120"/>
      <c r="AS5" s="45"/>
      <c r="AT5" s="45"/>
      <c r="AU5" s="45"/>
      <c r="AW5" s="46"/>
      <c r="AX5" s="46"/>
      <c r="AY5" s="46"/>
      <c r="AZ5" s="49"/>
      <c r="BA5" s="51"/>
      <c r="BC5" s="13" t="s">
        <v>13</v>
      </c>
    </row>
    <row r="6" spans="2:55" ht="27.75" customHeight="1" thickBot="1" thickTop="1">
      <c r="B6" s="66" t="s">
        <v>0</v>
      </c>
      <c r="C6" s="67" t="s">
        <v>5</v>
      </c>
      <c r="D6" s="68"/>
      <c r="E6" s="69" t="s">
        <v>21</v>
      </c>
      <c r="F6" s="70" t="s">
        <v>22</v>
      </c>
      <c r="G6" s="71" t="s">
        <v>8</v>
      </c>
      <c r="H6" s="72" t="s">
        <v>9</v>
      </c>
      <c r="I6" s="73" t="s">
        <v>12</v>
      </c>
      <c r="J6" s="73" t="s">
        <v>20</v>
      </c>
      <c r="K6" s="74" t="s">
        <v>21</v>
      </c>
      <c r="L6" s="75" t="s">
        <v>22</v>
      </c>
      <c r="M6" s="76" t="s">
        <v>8</v>
      </c>
      <c r="N6" s="77" t="s">
        <v>9</v>
      </c>
      <c r="O6" s="78" t="s">
        <v>12</v>
      </c>
      <c r="P6" s="78" t="s">
        <v>20</v>
      </c>
      <c r="Q6" s="79" t="s">
        <v>1</v>
      </c>
      <c r="R6" s="80" t="s">
        <v>12</v>
      </c>
      <c r="S6" s="81" t="s">
        <v>6</v>
      </c>
      <c r="T6" s="8"/>
      <c r="U6" s="82" t="s">
        <v>0</v>
      </c>
      <c r="V6" s="83" t="s">
        <v>5</v>
      </c>
      <c r="W6" s="68"/>
      <c r="X6" s="84" t="s">
        <v>21</v>
      </c>
      <c r="Y6" s="85" t="s">
        <v>22</v>
      </c>
      <c r="Z6" s="86" t="s">
        <v>8</v>
      </c>
      <c r="AA6" s="87" t="s">
        <v>9</v>
      </c>
      <c r="AB6" s="88" t="s">
        <v>12</v>
      </c>
      <c r="AC6" s="88" t="s">
        <v>20</v>
      </c>
      <c r="AD6" s="74" t="s">
        <v>21</v>
      </c>
      <c r="AE6" s="89" t="s">
        <v>22</v>
      </c>
      <c r="AF6" s="90" t="s">
        <v>8</v>
      </c>
      <c r="AG6" s="91" t="s">
        <v>9</v>
      </c>
      <c r="AH6" s="92" t="s">
        <v>12</v>
      </c>
      <c r="AI6" s="92" t="s">
        <v>20</v>
      </c>
      <c r="AJ6" s="93" t="s">
        <v>1</v>
      </c>
      <c r="AK6" s="94" t="s">
        <v>12</v>
      </c>
      <c r="AL6" s="95" t="s">
        <v>6</v>
      </c>
      <c r="AS6" s="41" t="s">
        <v>7</v>
      </c>
      <c r="AT6" s="42"/>
      <c r="AU6" s="43"/>
      <c r="AW6" s="6" t="s">
        <v>7</v>
      </c>
      <c r="AX6" s="7"/>
      <c r="AY6" s="7"/>
      <c r="AZ6" s="7"/>
      <c r="BA6" s="22"/>
      <c r="BC6" s="9" t="s">
        <v>14</v>
      </c>
    </row>
    <row r="7" spans="2:55" ht="30.75" customHeight="1">
      <c r="B7" s="132">
        <v>1</v>
      </c>
      <c r="C7" s="134"/>
      <c r="D7" s="59" t="s">
        <v>9</v>
      </c>
      <c r="E7" s="96">
        <v>1</v>
      </c>
      <c r="F7" s="97" t="s">
        <v>62</v>
      </c>
      <c r="G7" s="60"/>
      <c r="H7" s="60"/>
      <c r="I7" s="60"/>
      <c r="J7" s="61">
        <f aca="true" t="shared" si="0" ref="J7:J34">IF(G7&gt;H7,"W",IF(G7&lt;H7,"L",IF(G7=0,"",IF(G7=H7,"D",0))))</f>
      </c>
      <c r="K7" s="96">
        <v>9</v>
      </c>
      <c r="L7" s="98" t="s">
        <v>55</v>
      </c>
      <c r="M7" s="60"/>
      <c r="N7" s="60"/>
      <c r="O7" s="60"/>
      <c r="P7" s="108">
        <f aca="true" t="shared" si="1" ref="P7:P34">IF(M7&gt;N7,"W",IF(M7&lt;N7,"L",IF(M7=0,"",IF(M7=N7,"D",0))))</f>
      </c>
      <c r="Q7" s="126">
        <f>AU7+AY7+AY8+AU8</f>
        <v>0</v>
      </c>
      <c r="R7" s="128">
        <f>I7+I8+O8+O7</f>
        <v>0</v>
      </c>
      <c r="S7" s="130">
        <f>RANK(BA7,$BA$7:$BA$62)</f>
        <v>1</v>
      </c>
      <c r="T7" s="14"/>
      <c r="U7" s="132">
        <v>15</v>
      </c>
      <c r="V7" s="134"/>
      <c r="W7" s="59" t="s">
        <v>9</v>
      </c>
      <c r="X7" s="96">
        <v>4</v>
      </c>
      <c r="Y7" s="97" t="s">
        <v>59</v>
      </c>
      <c r="Z7" s="60"/>
      <c r="AA7" s="60"/>
      <c r="AB7" s="60"/>
      <c r="AC7" s="61">
        <f aca="true" t="shared" si="2" ref="AC7:AC20">IF(Z7&gt;AA7,"W",IF(Z7&lt;AA7,"L",IF(Z7=0,"",IF(Z7=AA7,"D",0))))</f>
      </c>
      <c r="AD7" s="96">
        <v>8</v>
      </c>
      <c r="AE7" s="98" t="s">
        <v>54</v>
      </c>
      <c r="AF7" s="60"/>
      <c r="AG7" s="60"/>
      <c r="AH7" s="60"/>
      <c r="AI7" s="61">
        <f aca="true" t="shared" si="3" ref="AI7:AI20">IF(AF7&gt;AG7,"W",IF(AF7&lt;AG7,"L",IF(AF7=0,"",IF(AF7=AG7,"D",0))))</f>
      </c>
      <c r="AJ7" s="126">
        <f>AU35+AY35+AY36+AU36</f>
        <v>0</v>
      </c>
      <c r="AK7" s="128">
        <f>AB7+AB8+AH8+AH7</f>
        <v>0</v>
      </c>
      <c r="AL7" s="130">
        <f>RANK(BA35,$BA$7:$BA$62)</f>
        <v>1</v>
      </c>
      <c r="AP7" s="14"/>
      <c r="AS7" s="26">
        <f aca="true" t="shared" si="4" ref="AS7:AS34">IF(J7="D","D",IF(J7="W",AT7,IF(J7="L",AT7,0)))</f>
        <v>0</v>
      </c>
      <c r="AT7" s="27">
        <f aca="true" t="shared" si="5" ref="AT7:AT34">IF(G7+H7=0,0,IF(G7+H7&gt;0.1,G7-H7,0))</f>
        <v>0</v>
      </c>
      <c r="AU7" s="28">
        <f>IF(J7="W",$I$3,IF(J7="D",$O$3,0))</f>
        <v>0</v>
      </c>
      <c r="AW7" s="26">
        <f aca="true" t="shared" si="6" ref="AW7:AW34">IF(P7="D","D",IF(P7="W",AX7,IF(P7="L",AX7,0)))</f>
        <v>0</v>
      </c>
      <c r="AX7" s="27">
        <f aca="true" t="shared" si="7" ref="AX7:AX34">IF(M7+N7=0,0,IF(M7+N7&gt;0.1,M7-N7,0))</f>
        <v>0</v>
      </c>
      <c r="AY7" s="28">
        <f>IF(P7="W",$I$3,IF(P7="D",$O$3,0))</f>
        <v>0</v>
      </c>
      <c r="AZ7" s="28"/>
      <c r="BA7" s="23">
        <f aca="true" t="shared" si="8" ref="BA7:BA34">Q7*1000+R7</f>
        <v>0</v>
      </c>
      <c r="BC7" s="142">
        <f>AT7+AT8+AX8+AX7</f>
        <v>0</v>
      </c>
    </row>
    <row r="8" spans="2:55" ht="30.75" customHeight="1" thickBot="1">
      <c r="B8" s="133"/>
      <c r="C8" s="135"/>
      <c r="D8" s="62" t="s">
        <v>81</v>
      </c>
      <c r="E8" s="99"/>
      <c r="F8" s="100"/>
      <c r="G8" s="100"/>
      <c r="H8" s="100"/>
      <c r="I8" s="100"/>
      <c r="J8" s="101">
        <f t="shared" si="0"/>
      </c>
      <c r="K8" s="102">
        <v>16</v>
      </c>
      <c r="L8" s="103" t="s">
        <v>69</v>
      </c>
      <c r="M8" s="63"/>
      <c r="N8" s="63"/>
      <c r="O8" s="63"/>
      <c r="P8" s="64">
        <f t="shared" si="1"/>
      </c>
      <c r="Q8" s="127"/>
      <c r="R8" s="129"/>
      <c r="S8" s="131"/>
      <c r="T8" s="14"/>
      <c r="U8" s="133"/>
      <c r="V8" s="135"/>
      <c r="W8" s="62" t="s">
        <v>81</v>
      </c>
      <c r="X8" s="99"/>
      <c r="Y8" s="100"/>
      <c r="Z8" s="100"/>
      <c r="AA8" s="100"/>
      <c r="AB8" s="100"/>
      <c r="AC8" s="101">
        <f t="shared" si="2"/>
      </c>
      <c r="AD8" s="102">
        <v>16</v>
      </c>
      <c r="AE8" s="103" t="s">
        <v>70</v>
      </c>
      <c r="AF8" s="63"/>
      <c r="AG8" s="63"/>
      <c r="AH8" s="63"/>
      <c r="AI8" s="64">
        <f t="shared" si="3"/>
      </c>
      <c r="AJ8" s="127"/>
      <c r="AK8" s="129"/>
      <c r="AL8" s="131"/>
      <c r="AP8" s="14"/>
      <c r="AS8" s="29">
        <f t="shared" si="4"/>
        <v>0</v>
      </c>
      <c r="AT8" s="30">
        <f t="shared" si="5"/>
        <v>0</v>
      </c>
      <c r="AU8" s="31">
        <f aca="true" t="shared" si="9" ref="AU8:AU34">IF(J8="W",$I$3,IF(J8="D",$O$3,0))</f>
        <v>0</v>
      </c>
      <c r="AW8" s="32">
        <f t="shared" si="6"/>
        <v>0</v>
      </c>
      <c r="AX8" s="33">
        <f t="shared" si="7"/>
        <v>0</v>
      </c>
      <c r="AY8" s="34">
        <f aca="true" t="shared" si="10" ref="AY8:AY34">IF(P8="W",$I$3,IF(P8="D",$O$3,0))</f>
        <v>0</v>
      </c>
      <c r="AZ8" s="28"/>
      <c r="BA8" s="24">
        <f t="shared" si="8"/>
        <v>0</v>
      </c>
      <c r="BC8" s="140"/>
    </row>
    <row r="9" spans="2:55" ht="30.75" customHeight="1" thickTop="1">
      <c r="B9" s="132">
        <v>2</v>
      </c>
      <c r="C9" s="134"/>
      <c r="D9" s="59" t="s">
        <v>9</v>
      </c>
      <c r="E9" s="96">
        <v>8</v>
      </c>
      <c r="F9" s="97" t="s">
        <v>25</v>
      </c>
      <c r="G9" s="60"/>
      <c r="H9" s="60"/>
      <c r="I9" s="60"/>
      <c r="J9" s="61">
        <f t="shared" si="0"/>
      </c>
      <c r="K9" s="96">
        <v>4</v>
      </c>
      <c r="L9" s="98">
        <v>20</v>
      </c>
      <c r="M9" s="60"/>
      <c r="N9" s="60"/>
      <c r="O9" s="60"/>
      <c r="P9" s="61">
        <f t="shared" si="1"/>
      </c>
      <c r="Q9" s="126">
        <f>AU9+AY9+AY10+AU10</f>
        <v>0</v>
      </c>
      <c r="R9" s="128">
        <f>I9+I10+O10+O9</f>
        <v>0</v>
      </c>
      <c r="S9" s="130">
        <f>RANK(BA9,$BA$7:$BA$62)</f>
        <v>1</v>
      </c>
      <c r="T9" s="14"/>
      <c r="U9" s="132">
        <v>16</v>
      </c>
      <c r="V9" s="134"/>
      <c r="W9" s="59" t="s">
        <v>9</v>
      </c>
      <c r="X9" s="96">
        <v>11</v>
      </c>
      <c r="Y9" s="97" t="s">
        <v>32</v>
      </c>
      <c r="Z9" s="60"/>
      <c r="AA9" s="60"/>
      <c r="AB9" s="60"/>
      <c r="AC9" s="108">
        <f t="shared" si="2"/>
      </c>
      <c r="AD9" s="96">
        <v>5</v>
      </c>
      <c r="AE9" s="98">
        <v>4</v>
      </c>
      <c r="AF9" s="60"/>
      <c r="AG9" s="60"/>
      <c r="AH9" s="60"/>
      <c r="AI9" s="61">
        <f t="shared" si="3"/>
      </c>
      <c r="AJ9" s="126">
        <f>AU37+AY37+AY38+AU38</f>
        <v>0</v>
      </c>
      <c r="AK9" s="128">
        <f>AB9+AB10+AH10+AH9</f>
        <v>0</v>
      </c>
      <c r="AL9" s="130">
        <f>RANK(BA37,$BA$7:$BA$62)</f>
        <v>1</v>
      </c>
      <c r="AP9" s="14"/>
      <c r="AS9" s="35">
        <f t="shared" si="4"/>
        <v>0</v>
      </c>
      <c r="AT9" s="36">
        <f t="shared" si="5"/>
        <v>0</v>
      </c>
      <c r="AU9" s="37">
        <f t="shared" si="9"/>
        <v>0</v>
      </c>
      <c r="AW9" s="35">
        <f t="shared" si="6"/>
        <v>0</v>
      </c>
      <c r="AX9" s="36">
        <f t="shared" si="7"/>
        <v>0</v>
      </c>
      <c r="AY9" s="37">
        <f t="shared" si="10"/>
        <v>0</v>
      </c>
      <c r="AZ9" s="28"/>
      <c r="BA9" s="25">
        <f t="shared" si="8"/>
        <v>0</v>
      </c>
      <c r="BC9" s="139">
        <f>AT9+AT10+AX10+AX9</f>
        <v>0</v>
      </c>
    </row>
    <row r="10" spans="2:55" ht="30.75" customHeight="1" thickBot="1">
      <c r="B10" s="141"/>
      <c r="C10" s="143"/>
      <c r="D10" s="65" t="s">
        <v>81</v>
      </c>
      <c r="E10" s="104">
        <v>17</v>
      </c>
      <c r="F10" s="105" t="s">
        <v>43</v>
      </c>
      <c r="G10" s="106"/>
      <c r="H10" s="106"/>
      <c r="I10" s="106"/>
      <c r="J10" s="107">
        <f t="shared" si="0"/>
      </c>
      <c r="K10" s="99"/>
      <c r="L10" s="100"/>
      <c r="M10" s="100"/>
      <c r="N10" s="100"/>
      <c r="O10" s="100"/>
      <c r="P10" s="101">
        <f t="shared" si="1"/>
      </c>
      <c r="Q10" s="136"/>
      <c r="R10" s="137"/>
      <c r="S10" s="138"/>
      <c r="T10" s="14"/>
      <c r="U10" s="141"/>
      <c r="V10" s="143"/>
      <c r="W10" s="65" t="s">
        <v>81</v>
      </c>
      <c r="X10" s="104">
        <v>19</v>
      </c>
      <c r="Y10" s="105" t="s">
        <v>47</v>
      </c>
      <c r="Z10" s="106"/>
      <c r="AA10" s="106"/>
      <c r="AB10" s="106"/>
      <c r="AC10" s="64">
        <f t="shared" si="2"/>
      </c>
      <c r="AD10" s="99"/>
      <c r="AE10" s="100"/>
      <c r="AF10" s="100"/>
      <c r="AG10" s="100"/>
      <c r="AH10" s="100"/>
      <c r="AI10" s="101">
        <f t="shared" si="3"/>
      </c>
      <c r="AJ10" s="136"/>
      <c r="AK10" s="137"/>
      <c r="AL10" s="138"/>
      <c r="AP10" s="14"/>
      <c r="AS10" s="38">
        <f t="shared" si="4"/>
        <v>0</v>
      </c>
      <c r="AT10" s="39">
        <f t="shared" si="5"/>
        <v>0</v>
      </c>
      <c r="AU10" s="40">
        <f t="shared" si="9"/>
        <v>0</v>
      </c>
      <c r="AW10" s="29">
        <f t="shared" si="6"/>
        <v>0</v>
      </c>
      <c r="AX10" s="30">
        <f t="shared" si="7"/>
        <v>0</v>
      </c>
      <c r="AY10" s="31">
        <f t="shared" si="10"/>
        <v>0</v>
      </c>
      <c r="AZ10" s="50"/>
      <c r="BA10" s="24">
        <f t="shared" si="8"/>
        <v>0</v>
      </c>
      <c r="BC10" s="140"/>
    </row>
    <row r="11" spans="2:55" ht="30.75" customHeight="1" thickTop="1">
      <c r="B11" s="132">
        <v>3</v>
      </c>
      <c r="C11" s="134"/>
      <c r="D11" s="59" t="s">
        <v>9</v>
      </c>
      <c r="E11" s="96">
        <v>1</v>
      </c>
      <c r="F11" s="97" t="s">
        <v>56</v>
      </c>
      <c r="G11" s="60"/>
      <c r="H11" s="60"/>
      <c r="I11" s="60"/>
      <c r="J11" s="61">
        <f t="shared" si="0"/>
      </c>
      <c r="K11" s="96">
        <v>12</v>
      </c>
      <c r="L11" s="98" t="s">
        <v>61</v>
      </c>
      <c r="M11" s="60"/>
      <c r="N11" s="60"/>
      <c r="O11" s="60"/>
      <c r="P11" s="61">
        <f t="shared" si="1"/>
      </c>
      <c r="Q11" s="126">
        <f>AU11+AY11+AY12+AU12</f>
        <v>0</v>
      </c>
      <c r="R11" s="128">
        <f>I11+I12+O12+O11</f>
        <v>0</v>
      </c>
      <c r="S11" s="130">
        <f>RANK(BA11,$BA$7:$BA$62)</f>
        <v>1</v>
      </c>
      <c r="T11" s="14"/>
      <c r="U11" s="132">
        <v>17</v>
      </c>
      <c r="V11" s="134"/>
      <c r="W11" s="59" t="s">
        <v>9</v>
      </c>
      <c r="X11" s="96">
        <v>5</v>
      </c>
      <c r="Y11" s="97" t="s">
        <v>66</v>
      </c>
      <c r="Z11" s="60"/>
      <c r="AA11" s="60"/>
      <c r="AB11" s="60"/>
      <c r="AC11" s="61">
        <f t="shared" si="2"/>
      </c>
      <c r="AD11" s="96">
        <v>12</v>
      </c>
      <c r="AE11" s="98" t="s">
        <v>62</v>
      </c>
      <c r="AF11" s="60"/>
      <c r="AG11" s="60"/>
      <c r="AH11" s="60"/>
      <c r="AI11" s="108">
        <f t="shared" si="3"/>
      </c>
      <c r="AJ11" s="126">
        <f>AU39+AY39+AY40+AU40</f>
        <v>0</v>
      </c>
      <c r="AK11" s="128">
        <f>AB11+AB12+AH12+AH11</f>
        <v>0</v>
      </c>
      <c r="AL11" s="130">
        <f>RANK(BA39,$BA$7:$BA$62)</f>
        <v>1</v>
      </c>
      <c r="AP11" s="14"/>
      <c r="AS11" s="26">
        <f t="shared" si="4"/>
        <v>0</v>
      </c>
      <c r="AT11" s="27">
        <f t="shared" si="5"/>
        <v>0</v>
      </c>
      <c r="AU11" s="28">
        <f t="shared" si="9"/>
        <v>0</v>
      </c>
      <c r="AW11" s="26">
        <f t="shared" si="6"/>
        <v>0</v>
      </c>
      <c r="AX11" s="27">
        <f t="shared" si="7"/>
        <v>0</v>
      </c>
      <c r="AY11" s="28">
        <f t="shared" si="10"/>
        <v>0</v>
      </c>
      <c r="AZ11" s="28"/>
      <c r="BA11" s="25">
        <f t="shared" si="8"/>
        <v>0</v>
      </c>
      <c r="BC11" s="139">
        <f>AT11+AT12+AX12+AX11</f>
        <v>0</v>
      </c>
    </row>
    <row r="12" spans="2:55" ht="30.75" customHeight="1" thickBot="1">
      <c r="B12" s="133"/>
      <c r="C12" s="135"/>
      <c r="D12" s="62" t="s">
        <v>81</v>
      </c>
      <c r="E12" s="99"/>
      <c r="F12" s="100"/>
      <c r="G12" s="100"/>
      <c r="H12" s="100"/>
      <c r="I12" s="100"/>
      <c r="J12" s="101">
        <f t="shared" si="0"/>
      </c>
      <c r="K12" s="102">
        <v>18</v>
      </c>
      <c r="L12" s="103" t="s">
        <v>73</v>
      </c>
      <c r="M12" s="63"/>
      <c r="N12" s="63"/>
      <c r="O12" s="63"/>
      <c r="P12" s="64">
        <f t="shared" si="1"/>
      </c>
      <c r="Q12" s="127"/>
      <c r="R12" s="129"/>
      <c r="S12" s="131"/>
      <c r="T12" s="14"/>
      <c r="U12" s="133"/>
      <c r="V12" s="135"/>
      <c r="W12" s="62" t="s">
        <v>81</v>
      </c>
      <c r="X12" s="99"/>
      <c r="Y12" s="100"/>
      <c r="Z12" s="100"/>
      <c r="AA12" s="100"/>
      <c r="AB12" s="100"/>
      <c r="AC12" s="101">
        <f t="shared" si="2"/>
      </c>
      <c r="AD12" s="102">
        <v>21</v>
      </c>
      <c r="AE12" s="103" t="s">
        <v>78</v>
      </c>
      <c r="AF12" s="63"/>
      <c r="AG12" s="63"/>
      <c r="AH12" s="63"/>
      <c r="AI12" s="64">
        <f t="shared" si="3"/>
      </c>
      <c r="AJ12" s="127"/>
      <c r="AK12" s="129"/>
      <c r="AL12" s="131"/>
      <c r="AP12" s="14"/>
      <c r="AS12" s="29">
        <f t="shared" si="4"/>
        <v>0</v>
      </c>
      <c r="AT12" s="30">
        <f t="shared" si="5"/>
        <v>0</v>
      </c>
      <c r="AU12" s="31">
        <f t="shared" si="9"/>
        <v>0</v>
      </c>
      <c r="AW12" s="32">
        <f t="shared" si="6"/>
        <v>0</v>
      </c>
      <c r="AX12" s="33">
        <f t="shared" si="7"/>
        <v>0</v>
      </c>
      <c r="AY12" s="34">
        <f t="shared" si="10"/>
        <v>0</v>
      </c>
      <c r="AZ12" s="28"/>
      <c r="BA12" s="24">
        <f t="shared" si="8"/>
        <v>0</v>
      </c>
      <c r="BC12" s="140"/>
    </row>
    <row r="13" spans="2:55" ht="30.75" customHeight="1" thickTop="1">
      <c r="B13" s="132">
        <v>4</v>
      </c>
      <c r="C13" s="134"/>
      <c r="D13" s="59" t="s">
        <v>9</v>
      </c>
      <c r="E13" s="96">
        <v>8</v>
      </c>
      <c r="F13" s="97" t="s">
        <v>26</v>
      </c>
      <c r="G13" s="60"/>
      <c r="H13" s="60"/>
      <c r="I13" s="60"/>
      <c r="J13" s="61">
        <f t="shared" si="0"/>
      </c>
      <c r="K13" s="96">
        <v>5</v>
      </c>
      <c r="L13" s="98">
        <v>16</v>
      </c>
      <c r="M13" s="60"/>
      <c r="N13" s="60"/>
      <c r="O13" s="60"/>
      <c r="P13" s="61">
        <f t="shared" si="1"/>
      </c>
      <c r="Q13" s="126">
        <f>AU13+AY13+AY14+AU14</f>
        <v>0</v>
      </c>
      <c r="R13" s="128">
        <f>I13+I14+O14+O13</f>
        <v>0</v>
      </c>
      <c r="S13" s="130">
        <f>RANK(BA13,$BA$7:$BA$62)</f>
        <v>1</v>
      </c>
      <c r="T13" s="14"/>
      <c r="U13" s="132">
        <v>18</v>
      </c>
      <c r="V13" s="134"/>
      <c r="W13" s="59" t="s">
        <v>9</v>
      </c>
      <c r="X13" s="96">
        <v>12</v>
      </c>
      <c r="Y13" s="97" t="s">
        <v>33</v>
      </c>
      <c r="Z13" s="60"/>
      <c r="AA13" s="60"/>
      <c r="AB13" s="60"/>
      <c r="AC13" s="108">
        <f t="shared" si="2"/>
      </c>
      <c r="AD13" s="96">
        <v>1</v>
      </c>
      <c r="AE13" s="98">
        <v>10</v>
      </c>
      <c r="AF13" s="60"/>
      <c r="AG13" s="60"/>
      <c r="AH13" s="60"/>
      <c r="AI13" s="61">
        <f t="shared" si="3"/>
      </c>
      <c r="AJ13" s="126">
        <f>AU41+AY41+AY42+AU42</f>
        <v>0</v>
      </c>
      <c r="AK13" s="128">
        <f>AB13+AB14+AH14+AH13</f>
        <v>0</v>
      </c>
      <c r="AL13" s="130">
        <f>RANK(BA41,$BA$7:$BA$62)</f>
        <v>1</v>
      </c>
      <c r="AP13" s="14"/>
      <c r="AS13" s="35">
        <f t="shared" si="4"/>
        <v>0</v>
      </c>
      <c r="AT13" s="36">
        <f t="shared" si="5"/>
        <v>0</v>
      </c>
      <c r="AU13" s="37">
        <f t="shared" si="9"/>
        <v>0</v>
      </c>
      <c r="AW13" s="35">
        <f t="shared" si="6"/>
        <v>0</v>
      </c>
      <c r="AX13" s="36">
        <f t="shared" si="7"/>
        <v>0</v>
      </c>
      <c r="AY13" s="37">
        <f t="shared" si="10"/>
        <v>0</v>
      </c>
      <c r="AZ13" s="28"/>
      <c r="BA13" s="25">
        <f t="shared" si="8"/>
        <v>0</v>
      </c>
      <c r="BC13" s="139">
        <f>AT13+AT14+AX14+AX13</f>
        <v>0</v>
      </c>
    </row>
    <row r="14" spans="2:55" ht="30.75" customHeight="1" thickBot="1">
      <c r="B14" s="141"/>
      <c r="C14" s="143"/>
      <c r="D14" s="65" t="s">
        <v>81</v>
      </c>
      <c r="E14" s="104">
        <v>16</v>
      </c>
      <c r="F14" s="105" t="s">
        <v>41</v>
      </c>
      <c r="G14" s="106"/>
      <c r="H14" s="106"/>
      <c r="I14" s="106"/>
      <c r="J14" s="107">
        <f t="shared" si="0"/>
      </c>
      <c r="K14" s="99"/>
      <c r="L14" s="100"/>
      <c r="M14" s="100"/>
      <c r="N14" s="100"/>
      <c r="O14" s="100"/>
      <c r="P14" s="101">
        <f t="shared" si="1"/>
      </c>
      <c r="Q14" s="136"/>
      <c r="R14" s="137"/>
      <c r="S14" s="138"/>
      <c r="T14" s="14"/>
      <c r="U14" s="141"/>
      <c r="V14" s="143"/>
      <c r="W14" s="65" t="s">
        <v>81</v>
      </c>
      <c r="X14" s="104">
        <v>18</v>
      </c>
      <c r="Y14" s="105" t="s">
        <v>46</v>
      </c>
      <c r="Z14" s="106"/>
      <c r="AA14" s="106"/>
      <c r="AB14" s="106"/>
      <c r="AC14" s="64">
        <f t="shared" si="2"/>
      </c>
      <c r="AD14" s="99"/>
      <c r="AE14" s="100"/>
      <c r="AF14" s="100"/>
      <c r="AG14" s="100"/>
      <c r="AH14" s="100"/>
      <c r="AI14" s="101">
        <f t="shared" si="3"/>
      </c>
      <c r="AJ14" s="136"/>
      <c r="AK14" s="137"/>
      <c r="AL14" s="138"/>
      <c r="AP14" s="14"/>
      <c r="AS14" s="38">
        <f t="shared" si="4"/>
        <v>0</v>
      </c>
      <c r="AT14" s="39">
        <f t="shared" si="5"/>
        <v>0</v>
      </c>
      <c r="AU14" s="40">
        <f t="shared" si="9"/>
        <v>0</v>
      </c>
      <c r="AW14" s="29">
        <f t="shared" si="6"/>
        <v>0</v>
      </c>
      <c r="AX14" s="30">
        <f t="shared" si="7"/>
        <v>0</v>
      </c>
      <c r="AY14" s="31">
        <f t="shared" si="10"/>
        <v>0</v>
      </c>
      <c r="AZ14" s="50"/>
      <c r="BA14" s="24">
        <f t="shared" si="8"/>
        <v>0</v>
      </c>
      <c r="BC14" s="140"/>
    </row>
    <row r="15" spans="2:55" ht="30.75" customHeight="1" thickTop="1">
      <c r="B15" s="132">
        <v>5</v>
      </c>
      <c r="C15" s="134"/>
      <c r="D15" s="59" t="s">
        <v>9</v>
      </c>
      <c r="E15" s="96">
        <v>2</v>
      </c>
      <c r="F15" s="97" t="s">
        <v>64</v>
      </c>
      <c r="G15" s="60"/>
      <c r="H15" s="60"/>
      <c r="I15" s="60"/>
      <c r="J15" s="61">
        <f t="shared" si="0"/>
      </c>
      <c r="K15" s="96">
        <v>8</v>
      </c>
      <c r="L15" s="98" t="s">
        <v>53</v>
      </c>
      <c r="M15" s="60"/>
      <c r="N15" s="60"/>
      <c r="O15" s="60"/>
      <c r="P15" s="61">
        <f t="shared" si="1"/>
      </c>
      <c r="Q15" s="126">
        <f>AU15+AY15+AY16+AU16</f>
        <v>0</v>
      </c>
      <c r="R15" s="128">
        <f>I15+I16+O16+O15</f>
        <v>0</v>
      </c>
      <c r="S15" s="130">
        <f>RANK(BA15,$BA$7:$BA$62)</f>
        <v>1</v>
      </c>
      <c r="T15" s="14"/>
      <c r="U15" s="132">
        <v>19</v>
      </c>
      <c r="V15" s="134"/>
      <c r="W15" s="59" t="s">
        <v>9</v>
      </c>
      <c r="X15" s="96">
        <v>5</v>
      </c>
      <c r="Y15" s="97" t="s">
        <v>61</v>
      </c>
      <c r="Z15" s="60"/>
      <c r="AA15" s="60"/>
      <c r="AB15" s="60"/>
      <c r="AC15" s="61">
        <f t="shared" si="2"/>
      </c>
      <c r="AD15" s="96">
        <v>14</v>
      </c>
      <c r="AE15" s="98" t="s">
        <v>65</v>
      </c>
      <c r="AF15" s="60"/>
      <c r="AG15" s="60"/>
      <c r="AH15" s="60"/>
      <c r="AI15" s="108">
        <f t="shared" si="3"/>
      </c>
      <c r="AJ15" s="126">
        <f>AU43+AY43+AY44+AU44</f>
        <v>0</v>
      </c>
      <c r="AK15" s="128">
        <f>AB15+AB16+AH16+AH15</f>
        <v>0</v>
      </c>
      <c r="AL15" s="130">
        <f>RANK(BA43,$BA$7:$BA$62)</f>
        <v>1</v>
      </c>
      <c r="AP15" s="14"/>
      <c r="AS15" s="26">
        <f t="shared" si="4"/>
        <v>0</v>
      </c>
      <c r="AT15" s="27">
        <f t="shared" si="5"/>
        <v>0</v>
      </c>
      <c r="AU15" s="28">
        <f t="shared" si="9"/>
        <v>0</v>
      </c>
      <c r="AW15" s="26">
        <f t="shared" si="6"/>
        <v>0</v>
      </c>
      <c r="AX15" s="27">
        <f t="shared" si="7"/>
        <v>0</v>
      </c>
      <c r="AY15" s="28">
        <f t="shared" si="10"/>
        <v>0</v>
      </c>
      <c r="AZ15" s="28"/>
      <c r="BA15" s="25">
        <f t="shared" si="8"/>
        <v>0</v>
      </c>
      <c r="BC15" s="139">
        <f>AT15+AT16+AX16+AX15</f>
        <v>0</v>
      </c>
    </row>
    <row r="16" spans="2:55" ht="30.75" customHeight="1" thickBot="1">
      <c r="B16" s="133"/>
      <c r="C16" s="135"/>
      <c r="D16" s="62" t="s">
        <v>81</v>
      </c>
      <c r="E16" s="99"/>
      <c r="F16" s="100"/>
      <c r="G16" s="100"/>
      <c r="H16" s="100"/>
      <c r="I16" s="100"/>
      <c r="J16" s="101">
        <f t="shared" si="0"/>
      </c>
      <c r="K16" s="102">
        <v>17</v>
      </c>
      <c r="L16" s="103" t="s">
        <v>71</v>
      </c>
      <c r="M16" s="63"/>
      <c r="N16" s="63"/>
      <c r="O16" s="63"/>
      <c r="P16" s="64">
        <f t="shared" si="1"/>
      </c>
      <c r="Q16" s="127"/>
      <c r="R16" s="129"/>
      <c r="S16" s="131"/>
      <c r="T16" s="14"/>
      <c r="U16" s="133"/>
      <c r="V16" s="135"/>
      <c r="W16" s="62" t="s">
        <v>81</v>
      </c>
      <c r="X16" s="99"/>
      <c r="Y16" s="100"/>
      <c r="Z16" s="100"/>
      <c r="AA16" s="100"/>
      <c r="AB16" s="100"/>
      <c r="AC16" s="101">
        <f t="shared" si="2"/>
      </c>
      <c r="AD16" s="102">
        <v>17</v>
      </c>
      <c r="AE16" s="103" t="s">
        <v>72</v>
      </c>
      <c r="AF16" s="63"/>
      <c r="AG16" s="63"/>
      <c r="AH16" s="63"/>
      <c r="AI16" s="64">
        <f t="shared" si="3"/>
      </c>
      <c r="AJ16" s="127"/>
      <c r="AK16" s="129"/>
      <c r="AL16" s="131"/>
      <c r="AP16" s="14"/>
      <c r="AS16" s="29">
        <f t="shared" si="4"/>
        <v>0</v>
      </c>
      <c r="AT16" s="30">
        <f t="shared" si="5"/>
        <v>0</v>
      </c>
      <c r="AU16" s="31">
        <f t="shared" si="9"/>
        <v>0</v>
      </c>
      <c r="AW16" s="32">
        <f t="shared" si="6"/>
        <v>0</v>
      </c>
      <c r="AX16" s="33">
        <f t="shared" si="7"/>
        <v>0</v>
      </c>
      <c r="AY16" s="34">
        <f t="shared" si="10"/>
        <v>0</v>
      </c>
      <c r="AZ16" s="28"/>
      <c r="BA16" s="24">
        <f t="shared" si="8"/>
        <v>0</v>
      </c>
      <c r="BC16" s="140"/>
    </row>
    <row r="17" spans="2:55" ht="30.75" customHeight="1" thickTop="1">
      <c r="B17" s="132">
        <v>6</v>
      </c>
      <c r="C17" s="134"/>
      <c r="D17" s="59" t="s">
        <v>9</v>
      </c>
      <c r="E17" s="96">
        <v>9</v>
      </c>
      <c r="F17" s="97" t="s">
        <v>27</v>
      </c>
      <c r="G17" s="60"/>
      <c r="H17" s="60"/>
      <c r="I17" s="60"/>
      <c r="J17" s="61">
        <f t="shared" si="0"/>
      </c>
      <c r="K17" s="96">
        <v>2</v>
      </c>
      <c r="L17" s="98">
        <v>14</v>
      </c>
      <c r="M17" s="60"/>
      <c r="N17" s="60"/>
      <c r="O17" s="60"/>
      <c r="P17" s="61">
        <f t="shared" si="1"/>
      </c>
      <c r="Q17" s="126">
        <f>AU17+AY17+AY18+AU18</f>
        <v>0</v>
      </c>
      <c r="R17" s="128">
        <f>I17+I18+O18+O17</f>
        <v>0</v>
      </c>
      <c r="S17" s="130">
        <f>RANK(BA17,$BA$7:$BA$62)</f>
        <v>1</v>
      </c>
      <c r="T17" s="14"/>
      <c r="U17" s="132">
        <v>20</v>
      </c>
      <c r="V17" s="134"/>
      <c r="W17" s="59" t="s">
        <v>9</v>
      </c>
      <c r="X17" s="96">
        <v>12</v>
      </c>
      <c r="Y17" s="97" t="s">
        <v>34</v>
      </c>
      <c r="Z17" s="60"/>
      <c r="AA17" s="60"/>
      <c r="AB17" s="60"/>
      <c r="AC17" s="108">
        <f t="shared" si="2"/>
      </c>
      <c r="AD17" s="96">
        <v>4</v>
      </c>
      <c r="AE17" s="98">
        <v>2</v>
      </c>
      <c r="AF17" s="60"/>
      <c r="AG17" s="60"/>
      <c r="AH17" s="60"/>
      <c r="AI17" s="61">
        <f t="shared" si="3"/>
      </c>
      <c r="AJ17" s="126">
        <f>AU45+AY45+AY46+AU46</f>
        <v>0</v>
      </c>
      <c r="AK17" s="128">
        <f>AB17+AB18+AH18+AH17</f>
        <v>0</v>
      </c>
      <c r="AL17" s="130">
        <f>RANK(BA45,$BA$7:$BA$62)</f>
        <v>1</v>
      </c>
      <c r="AP17" s="14"/>
      <c r="AS17" s="35">
        <f t="shared" si="4"/>
        <v>0</v>
      </c>
      <c r="AT17" s="36">
        <f t="shared" si="5"/>
        <v>0</v>
      </c>
      <c r="AU17" s="37">
        <f t="shared" si="9"/>
        <v>0</v>
      </c>
      <c r="AW17" s="35">
        <f t="shared" si="6"/>
        <v>0</v>
      </c>
      <c r="AX17" s="36">
        <f t="shared" si="7"/>
        <v>0</v>
      </c>
      <c r="AY17" s="37">
        <f t="shared" si="10"/>
        <v>0</v>
      </c>
      <c r="AZ17" s="28"/>
      <c r="BA17" s="25">
        <f t="shared" si="8"/>
        <v>0</v>
      </c>
      <c r="BC17" s="139">
        <f>AT17+AT18+AX18+AX17</f>
        <v>0</v>
      </c>
    </row>
    <row r="18" spans="2:55" ht="30.75" customHeight="1" thickBot="1">
      <c r="B18" s="141"/>
      <c r="C18" s="143"/>
      <c r="D18" s="65" t="s">
        <v>81</v>
      </c>
      <c r="E18" s="104">
        <v>15</v>
      </c>
      <c r="F18" s="105" t="s">
        <v>39</v>
      </c>
      <c r="G18" s="106"/>
      <c r="H18" s="106"/>
      <c r="I18" s="106"/>
      <c r="J18" s="107">
        <f t="shared" si="0"/>
      </c>
      <c r="K18" s="99"/>
      <c r="L18" s="100"/>
      <c r="M18" s="100"/>
      <c r="N18" s="100"/>
      <c r="O18" s="100"/>
      <c r="P18" s="101">
        <f t="shared" si="1"/>
      </c>
      <c r="Q18" s="136"/>
      <c r="R18" s="137"/>
      <c r="S18" s="138"/>
      <c r="T18" s="14"/>
      <c r="U18" s="141"/>
      <c r="V18" s="143"/>
      <c r="W18" s="65" t="s">
        <v>81</v>
      </c>
      <c r="X18" s="104">
        <v>21</v>
      </c>
      <c r="Y18" s="105" t="s">
        <v>51</v>
      </c>
      <c r="Z18" s="106"/>
      <c r="AA18" s="106"/>
      <c r="AB18" s="106"/>
      <c r="AC18" s="64">
        <f t="shared" si="2"/>
      </c>
      <c r="AD18" s="99"/>
      <c r="AE18" s="100"/>
      <c r="AF18" s="100"/>
      <c r="AG18" s="100"/>
      <c r="AH18" s="100"/>
      <c r="AI18" s="101">
        <f t="shared" si="3"/>
      </c>
      <c r="AJ18" s="136"/>
      <c r="AK18" s="137"/>
      <c r="AL18" s="138"/>
      <c r="AP18" s="14"/>
      <c r="AS18" s="38">
        <f t="shared" si="4"/>
        <v>0</v>
      </c>
      <c r="AT18" s="39">
        <f t="shared" si="5"/>
        <v>0</v>
      </c>
      <c r="AU18" s="40">
        <f t="shared" si="9"/>
        <v>0</v>
      </c>
      <c r="AW18" s="29">
        <f t="shared" si="6"/>
        <v>0</v>
      </c>
      <c r="AX18" s="30">
        <f t="shared" si="7"/>
        <v>0</v>
      </c>
      <c r="AY18" s="31">
        <f t="shared" si="10"/>
        <v>0</v>
      </c>
      <c r="AZ18" s="50"/>
      <c r="BA18" s="24">
        <f t="shared" si="8"/>
        <v>0</v>
      </c>
      <c r="BC18" s="140"/>
    </row>
    <row r="19" spans="2:55" ht="30.75" customHeight="1" thickTop="1">
      <c r="B19" s="132">
        <v>7</v>
      </c>
      <c r="C19" s="134"/>
      <c r="D19" s="59" t="s">
        <v>9</v>
      </c>
      <c r="E19" s="96">
        <v>2</v>
      </c>
      <c r="F19" s="97" t="s">
        <v>54</v>
      </c>
      <c r="G19" s="60"/>
      <c r="H19" s="60"/>
      <c r="I19" s="60"/>
      <c r="J19" s="61">
        <f t="shared" si="0"/>
      </c>
      <c r="K19" s="96">
        <v>13</v>
      </c>
      <c r="L19" s="98" t="s">
        <v>63</v>
      </c>
      <c r="M19" s="60"/>
      <c r="N19" s="60"/>
      <c r="O19" s="60"/>
      <c r="P19" s="61">
        <f t="shared" si="1"/>
      </c>
      <c r="Q19" s="126">
        <f>AU19+AY19+AY20+AU20</f>
        <v>0</v>
      </c>
      <c r="R19" s="128">
        <f>I19+I20+O20+O19</f>
        <v>0</v>
      </c>
      <c r="S19" s="130">
        <f>RANK(BA19,$BA$7:$BA$62)</f>
        <v>1</v>
      </c>
      <c r="T19" s="14"/>
      <c r="U19" s="132">
        <v>21</v>
      </c>
      <c r="V19" s="134"/>
      <c r="W19" s="59" t="s">
        <v>9</v>
      </c>
      <c r="X19" s="96">
        <v>6</v>
      </c>
      <c r="Y19" s="97" t="s">
        <v>55</v>
      </c>
      <c r="Z19" s="60"/>
      <c r="AA19" s="60"/>
      <c r="AB19" s="60"/>
      <c r="AC19" s="61">
        <f t="shared" si="2"/>
      </c>
      <c r="AD19" s="96">
        <v>14</v>
      </c>
      <c r="AE19" s="98" t="s">
        <v>66</v>
      </c>
      <c r="AF19" s="60"/>
      <c r="AG19" s="60"/>
      <c r="AH19" s="60"/>
      <c r="AI19" s="108">
        <f t="shared" si="3"/>
      </c>
      <c r="AJ19" s="126">
        <f>AU47+AY47+AY48+AU48</f>
        <v>0</v>
      </c>
      <c r="AK19" s="128">
        <f>AB19+AB20+AH20+AH19</f>
        <v>0</v>
      </c>
      <c r="AL19" s="130">
        <f>RANK(BA47,$BA$7:$BA$62)</f>
        <v>1</v>
      </c>
      <c r="AP19" s="14"/>
      <c r="AS19" s="26">
        <f t="shared" si="4"/>
        <v>0</v>
      </c>
      <c r="AT19" s="27">
        <f t="shared" si="5"/>
        <v>0</v>
      </c>
      <c r="AU19" s="28">
        <f t="shared" si="9"/>
        <v>0</v>
      </c>
      <c r="AW19" s="26">
        <f t="shared" si="6"/>
        <v>0</v>
      </c>
      <c r="AX19" s="27">
        <f t="shared" si="7"/>
        <v>0</v>
      </c>
      <c r="AY19" s="28">
        <f t="shared" si="10"/>
        <v>0</v>
      </c>
      <c r="AZ19" s="28"/>
      <c r="BA19" s="25">
        <f t="shared" si="8"/>
        <v>0</v>
      </c>
      <c r="BC19" s="139">
        <f>AT19+AT20+AX20+AX19</f>
        <v>0</v>
      </c>
    </row>
    <row r="20" spans="2:55" ht="30.75" customHeight="1" thickBot="1">
      <c r="B20" s="133"/>
      <c r="C20" s="135"/>
      <c r="D20" s="62" t="s">
        <v>81</v>
      </c>
      <c r="E20" s="99"/>
      <c r="F20" s="100"/>
      <c r="G20" s="100"/>
      <c r="H20" s="100"/>
      <c r="I20" s="100"/>
      <c r="J20" s="101">
        <f t="shared" si="0"/>
      </c>
      <c r="K20" s="102">
        <v>15</v>
      </c>
      <c r="L20" s="103" t="s">
        <v>67</v>
      </c>
      <c r="M20" s="63"/>
      <c r="N20" s="63"/>
      <c r="O20" s="63"/>
      <c r="P20" s="64">
        <f t="shared" si="1"/>
      </c>
      <c r="Q20" s="127"/>
      <c r="R20" s="129"/>
      <c r="S20" s="131"/>
      <c r="T20" s="14"/>
      <c r="U20" s="133"/>
      <c r="V20" s="135"/>
      <c r="W20" s="62" t="s">
        <v>81</v>
      </c>
      <c r="X20" s="99"/>
      <c r="Y20" s="100"/>
      <c r="Z20" s="100"/>
      <c r="AA20" s="100"/>
      <c r="AB20" s="100"/>
      <c r="AC20" s="101">
        <f t="shared" si="2"/>
      </c>
      <c r="AD20" s="102">
        <v>20</v>
      </c>
      <c r="AE20" s="103" t="s">
        <v>79</v>
      </c>
      <c r="AF20" s="63"/>
      <c r="AG20" s="63"/>
      <c r="AH20" s="63"/>
      <c r="AI20" s="64">
        <f t="shared" si="3"/>
      </c>
      <c r="AJ20" s="127"/>
      <c r="AK20" s="129"/>
      <c r="AL20" s="131"/>
      <c r="AP20" s="14"/>
      <c r="AS20" s="29">
        <f t="shared" si="4"/>
        <v>0</v>
      </c>
      <c r="AT20" s="30">
        <f t="shared" si="5"/>
        <v>0</v>
      </c>
      <c r="AU20" s="31">
        <f t="shared" si="9"/>
        <v>0</v>
      </c>
      <c r="AW20" s="32">
        <f t="shared" si="6"/>
        <v>0</v>
      </c>
      <c r="AX20" s="33">
        <f t="shared" si="7"/>
        <v>0</v>
      </c>
      <c r="AY20" s="34">
        <f t="shared" si="10"/>
        <v>0</v>
      </c>
      <c r="AZ20" s="28"/>
      <c r="BA20" s="24">
        <f t="shared" si="8"/>
        <v>0</v>
      </c>
      <c r="BC20" s="140"/>
    </row>
    <row r="21" spans="2:55" ht="30.75" customHeight="1" thickTop="1">
      <c r="B21" s="132">
        <v>8</v>
      </c>
      <c r="C21" s="134"/>
      <c r="D21" s="59" t="s">
        <v>9</v>
      </c>
      <c r="E21" s="96">
        <v>9</v>
      </c>
      <c r="F21" s="97" t="s">
        <v>28</v>
      </c>
      <c r="G21" s="60"/>
      <c r="H21" s="60"/>
      <c r="I21" s="60"/>
      <c r="J21" s="61">
        <f t="shared" si="0"/>
      </c>
      <c r="K21" s="96">
        <v>7</v>
      </c>
      <c r="L21" s="98">
        <v>24</v>
      </c>
      <c r="M21" s="60"/>
      <c r="N21" s="60"/>
      <c r="O21" s="60"/>
      <c r="P21" s="61">
        <f t="shared" si="1"/>
      </c>
      <c r="Q21" s="126">
        <f>AU21+AY21+AY22+AU22</f>
        <v>0</v>
      </c>
      <c r="R21" s="128">
        <f>I21+I22+O22+O21</f>
        <v>0</v>
      </c>
      <c r="S21" s="130">
        <f>RANK(BA21,$BA$7:$BA$62)</f>
        <v>1</v>
      </c>
      <c r="T21" s="14"/>
      <c r="U21" s="132">
        <v>22</v>
      </c>
      <c r="V21" s="134"/>
      <c r="W21" s="59" t="s">
        <v>9</v>
      </c>
      <c r="X21" s="96">
        <v>13</v>
      </c>
      <c r="Y21" s="97" t="s">
        <v>35</v>
      </c>
      <c r="Z21" s="60"/>
      <c r="AA21" s="60"/>
      <c r="AB21" s="60"/>
      <c r="AC21" s="108">
        <f aca="true" t="shared" si="11" ref="AC21:AC34">IF(Z21&gt;AA21,"W",IF(Z21&lt;AA21,"L",IF(Z21=0,"",IF(Z21=AA21,"D",0))))</f>
      </c>
      <c r="AD21" s="96">
        <v>3</v>
      </c>
      <c r="AE21" s="98">
        <v>28</v>
      </c>
      <c r="AF21" s="60"/>
      <c r="AG21" s="60"/>
      <c r="AH21" s="60"/>
      <c r="AI21" s="61">
        <f aca="true" t="shared" si="12" ref="AI21:AI34">IF(AF21&gt;AG21,"W",IF(AF21&lt;AG21,"L",IF(AF21=0,"",IF(AF21=AG21,"D",0))))</f>
      </c>
      <c r="AJ21" s="126">
        <f>AU49+AY49+AY50+AU50</f>
        <v>0</v>
      </c>
      <c r="AK21" s="128">
        <f>AB21+AB22+AH22+AH21</f>
        <v>0</v>
      </c>
      <c r="AL21" s="130">
        <f>RANK(BA49,$BA$7:$BA$62)</f>
        <v>1</v>
      </c>
      <c r="AP21" s="14"/>
      <c r="AS21" s="35">
        <f t="shared" si="4"/>
        <v>0</v>
      </c>
      <c r="AT21" s="36">
        <f t="shared" si="5"/>
        <v>0</v>
      </c>
      <c r="AU21" s="37">
        <f t="shared" si="9"/>
        <v>0</v>
      </c>
      <c r="AW21" s="35">
        <f t="shared" si="6"/>
        <v>0</v>
      </c>
      <c r="AX21" s="36">
        <f t="shared" si="7"/>
        <v>0</v>
      </c>
      <c r="AY21" s="37">
        <f t="shared" si="10"/>
        <v>0</v>
      </c>
      <c r="AZ21" s="28"/>
      <c r="BA21" s="25">
        <f t="shared" si="8"/>
        <v>0</v>
      </c>
      <c r="BC21" s="139">
        <f>AT21+AT22+AX22+AX21</f>
        <v>0</v>
      </c>
    </row>
    <row r="22" spans="2:55" ht="30.75" customHeight="1" thickBot="1">
      <c r="B22" s="141"/>
      <c r="C22" s="143"/>
      <c r="D22" s="65" t="s">
        <v>81</v>
      </c>
      <c r="E22" s="104">
        <v>18</v>
      </c>
      <c r="F22" s="105" t="s">
        <v>45</v>
      </c>
      <c r="G22" s="106"/>
      <c r="H22" s="106"/>
      <c r="I22" s="106"/>
      <c r="J22" s="107">
        <f t="shared" si="0"/>
      </c>
      <c r="K22" s="99"/>
      <c r="L22" s="100"/>
      <c r="M22" s="100"/>
      <c r="N22" s="100"/>
      <c r="O22" s="100"/>
      <c r="P22" s="101">
        <f t="shared" si="1"/>
      </c>
      <c r="Q22" s="136"/>
      <c r="R22" s="137"/>
      <c r="S22" s="138"/>
      <c r="T22" s="14"/>
      <c r="U22" s="141"/>
      <c r="V22" s="143"/>
      <c r="W22" s="65" t="s">
        <v>81</v>
      </c>
      <c r="X22" s="104">
        <v>21</v>
      </c>
      <c r="Y22" s="105" t="s">
        <v>52</v>
      </c>
      <c r="Z22" s="106"/>
      <c r="AA22" s="106"/>
      <c r="AB22" s="106"/>
      <c r="AC22" s="64">
        <f t="shared" si="11"/>
      </c>
      <c r="AD22" s="99"/>
      <c r="AE22" s="100"/>
      <c r="AF22" s="100"/>
      <c r="AG22" s="100"/>
      <c r="AH22" s="100"/>
      <c r="AI22" s="101">
        <f t="shared" si="12"/>
      </c>
      <c r="AJ22" s="136"/>
      <c r="AK22" s="137"/>
      <c r="AL22" s="138"/>
      <c r="AP22" s="14"/>
      <c r="AS22" s="38">
        <f t="shared" si="4"/>
        <v>0</v>
      </c>
      <c r="AT22" s="39">
        <f t="shared" si="5"/>
        <v>0</v>
      </c>
      <c r="AU22" s="40">
        <f t="shared" si="9"/>
        <v>0</v>
      </c>
      <c r="AW22" s="29">
        <f t="shared" si="6"/>
        <v>0</v>
      </c>
      <c r="AX22" s="30">
        <f t="shared" si="7"/>
        <v>0</v>
      </c>
      <c r="AY22" s="31">
        <f t="shared" si="10"/>
        <v>0</v>
      </c>
      <c r="AZ22" s="50"/>
      <c r="BA22" s="24">
        <f t="shared" si="8"/>
        <v>0</v>
      </c>
      <c r="BC22" s="140"/>
    </row>
    <row r="23" spans="2:55" ht="30.75" customHeight="1" thickTop="1">
      <c r="B23" s="132">
        <v>9</v>
      </c>
      <c r="C23" s="134"/>
      <c r="D23" s="59" t="s">
        <v>9</v>
      </c>
      <c r="E23" s="96">
        <v>3</v>
      </c>
      <c r="F23" s="97" t="s">
        <v>60</v>
      </c>
      <c r="G23" s="60"/>
      <c r="H23" s="60"/>
      <c r="I23" s="60"/>
      <c r="J23" s="61">
        <f t="shared" si="0"/>
      </c>
      <c r="K23" s="96">
        <v>10</v>
      </c>
      <c r="L23" s="98" t="s">
        <v>57</v>
      </c>
      <c r="M23" s="60"/>
      <c r="N23" s="60"/>
      <c r="O23" s="60"/>
      <c r="P23" s="61">
        <f t="shared" si="1"/>
      </c>
      <c r="Q23" s="126">
        <f>AU23+AY23+AY24+AU24</f>
        <v>0</v>
      </c>
      <c r="R23" s="128">
        <f>I23+I24+O24+O23</f>
        <v>0</v>
      </c>
      <c r="S23" s="130">
        <f>RANK(BA23,$BA$7:$BA$62)</f>
        <v>1</v>
      </c>
      <c r="T23" s="14"/>
      <c r="U23" s="132">
        <v>23</v>
      </c>
      <c r="V23" s="134"/>
      <c r="W23" s="59" t="s">
        <v>9</v>
      </c>
      <c r="X23" s="96">
        <v>6</v>
      </c>
      <c r="Y23" s="97" t="s">
        <v>65</v>
      </c>
      <c r="Z23" s="60"/>
      <c r="AA23" s="60"/>
      <c r="AB23" s="60"/>
      <c r="AC23" s="61">
        <f t="shared" si="11"/>
      </c>
      <c r="AD23" s="96">
        <v>9</v>
      </c>
      <c r="AE23" s="98" t="s">
        <v>56</v>
      </c>
      <c r="AF23" s="60"/>
      <c r="AG23" s="60"/>
      <c r="AH23" s="60"/>
      <c r="AI23" s="108">
        <f t="shared" si="12"/>
      </c>
      <c r="AJ23" s="126">
        <f>AU51+AY51+AY52+AU52</f>
        <v>0</v>
      </c>
      <c r="AK23" s="128">
        <f>AB23+AB24+AH24+AH23</f>
        <v>0</v>
      </c>
      <c r="AL23" s="130">
        <f>RANK(BA51,$BA$7:$BA$62)</f>
        <v>1</v>
      </c>
      <c r="AP23" s="14"/>
      <c r="AS23" s="26">
        <f t="shared" si="4"/>
        <v>0</v>
      </c>
      <c r="AT23" s="27">
        <f t="shared" si="5"/>
        <v>0</v>
      </c>
      <c r="AU23" s="28">
        <f t="shared" si="9"/>
        <v>0</v>
      </c>
      <c r="AW23" s="26">
        <f t="shared" si="6"/>
        <v>0</v>
      </c>
      <c r="AX23" s="27">
        <f t="shared" si="7"/>
        <v>0</v>
      </c>
      <c r="AY23" s="28">
        <f t="shared" si="10"/>
        <v>0</v>
      </c>
      <c r="AZ23" s="28"/>
      <c r="BA23" s="25">
        <f t="shared" si="8"/>
        <v>0</v>
      </c>
      <c r="BC23" s="139">
        <f>AT23+AT24+AX24+AX23</f>
        <v>0</v>
      </c>
    </row>
    <row r="24" spans="2:55" ht="30.75" customHeight="1" thickBot="1">
      <c r="B24" s="133"/>
      <c r="C24" s="135"/>
      <c r="D24" s="62" t="s">
        <v>81</v>
      </c>
      <c r="E24" s="99"/>
      <c r="F24" s="100"/>
      <c r="G24" s="100"/>
      <c r="H24" s="100"/>
      <c r="I24" s="100"/>
      <c r="J24" s="101">
        <f t="shared" si="0"/>
      </c>
      <c r="K24" s="102">
        <v>15</v>
      </c>
      <c r="L24" s="103" t="s">
        <v>68</v>
      </c>
      <c r="M24" s="63"/>
      <c r="N24" s="63"/>
      <c r="O24" s="63"/>
      <c r="P24" s="64">
        <f t="shared" si="1"/>
      </c>
      <c r="Q24" s="127"/>
      <c r="R24" s="129"/>
      <c r="S24" s="131"/>
      <c r="T24" s="14"/>
      <c r="U24" s="133"/>
      <c r="V24" s="135"/>
      <c r="W24" s="62" t="s">
        <v>81</v>
      </c>
      <c r="X24" s="99"/>
      <c r="Y24" s="100"/>
      <c r="Z24" s="100"/>
      <c r="AA24" s="100"/>
      <c r="AB24" s="100"/>
      <c r="AC24" s="101">
        <f t="shared" si="11"/>
      </c>
      <c r="AD24" s="102">
        <v>19</v>
      </c>
      <c r="AE24" s="103" t="s">
        <v>75</v>
      </c>
      <c r="AF24" s="63"/>
      <c r="AG24" s="63"/>
      <c r="AH24" s="63"/>
      <c r="AI24" s="64">
        <f t="shared" si="12"/>
      </c>
      <c r="AJ24" s="127"/>
      <c r="AK24" s="129"/>
      <c r="AL24" s="131"/>
      <c r="AP24" s="14"/>
      <c r="AS24" s="29">
        <f t="shared" si="4"/>
        <v>0</v>
      </c>
      <c r="AT24" s="30">
        <f t="shared" si="5"/>
        <v>0</v>
      </c>
      <c r="AU24" s="31">
        <f t="shared" si="9"/>
        <v>0</v>
      </c>
      <c r="AW24" s="32">
        <f t="shared" si="6"/>
        <v>0</v>
      </c>
      <c r="AX24" s="33">
        <f t="shared" si="7"/>
        <v>0</v>
      </c>
      <c r="AY24" s="34">
        <f t="shared" si="10"/>
        <v>0</v>
      </c>
      <c r="AZ24" s="28"/>
      <c r="BA24" s="24">
        <f t="shared" si="8"/>
        <v>0</v>
      </c>
      <c r="BC24" s="140"/>
    </row>
    <row r="25" spans="2:55" ht="30.75" customHeight="1" thickTop="1">
      <c r="B25" s="132">
        <v>10</v>
      </c>
      <c r="C25" s="134"/>
      <c r="D25" s="59" t="s">
        <v>9</v>
      </c>
      <c r="E25" s="96">
        <v>10</v>
      </c>
      <c r="F25" s="97" t="s">
        <v>29</v>
      </c>
      <c r="G25" s="60"/>
      <c r="H25" s="60"/>
      <c r="I25" s="60"/>
      <c r="J25" s="61">
        <f t="shared" si="0"/>
      </c>
      <c r="K25" s="96">
        <v>1</v>
      </c>
      <c r="L25" s="98">
        <v>18</v>
      </c>
      <c r="M25" s="60"/>
      <c r="N25" s="60"/>
      <c r="O25" s="60"/>
      <c r="P25" s="61">
        <f t="shared" si="1"/>
      </c>
      <c r="Q25" s="126">
        <f>AU25+AY25+AY26+AU26</f>
        <v>0</v>
      </c>
      <c r="R25" s="128">
        <f>I25+I26+O26+O25</f>
        <v>0</v>
      </c>
      <c r="S25" s="130">
        <f>RANK(BA25,$BA$7:$BA$62)</f>
        <v>1</v>
      </c>
      <c r="T25" s="14"/>
      <c r="U25" s="132">
        <v>24</v>
      </c>
      <c r="V25" s="134"/>
      <c r="W25" s="59" t="s">
        <v>9</v>
      </c>
      <c r="X25" s="96">
        <v>13</v>
      </c>
      <c r="Y25" s="97" t="s">
        <v>36</v>
      </c>
      <c r="Z25" s="60"/>
      <c r="AA25" s="60"/>
      <c r="AB25" s="60"/>
      <c r="AC25" s="108">
        <f t="shared" si="11"/>
      </c>
      <c r="AD25" s="96">
        <v>7</v>
      </c>
      <c r="AE25" s="98">
        <v>8</v>
      </c>
      <c r="AF25" s="60"/>
      <c r="AG25" s="60"/>
      <c r="AH25" s="60"/>
      <c r="AI25" s="61">
        <f t="shared" si="12"/>
      </c>
      <c r="AJ25" s="126">
        <f>AU53+AY53+AY54+AU54</f>
        <v>0</v>
      </c>
      <c r="AK25" s="128">
        <f>AB25+AB26+AH26+AH25</f>
        <v>0</v>
      </c>
      <c r="AL25" s="130">
        <f>RANK(BA53,$BA$7:$BA$62)</f>
        <v>1</v>
      </c>
      <c r="AP25" s="14"/>
      <c r="AS25" s="35">
        <f t="shared" si="4"/>
        <v>0</v>
      </c>
      <c r="AT25" s="36">
        <f t="shared" si="5"/>
        <v>0</v>
      </c>
      <c r="AU25" s="37">
        <f t="shared" si="9"/>
        <v>0</v>
      </c>
      <c r="AW25" s="35">
        <f t="shared" si="6"/>
        <v>0</v>
      </c>
      <c r="AX25" s="36">
        <f t="shared" si="7"/>
        <v>0</v>
      </c>
      <c r="AY25" s="37">
        <f t="shared" si="10"/>
        <v>0</v>
      </c>
      <c r="AZ25" s="28"/>
      <c r="BA25" s="25">
        <f t="shared" si="8"/>
        <v>0</v>
      </c>
      <c r="BC25" s="139">
        <f>AT25+AT26+AX26+AX25</f>
        <v>0</v>
      </c>
    </row>
    <row r="26" spans="2:55" ht="30.75" customHeight="1" thickBot="1">
      <c r="B26" s="141"/>
      <c r="C26" s="143"/>
      <c r="D26" s="65" t="s">
        <v>81</v>
      </c>
      <c r="E26" s="104">
        <v>20</v>
      </c>
      <c r="F26" s="105" t="s">
        <v>49</v>
      </c>
      <c r="G26" s="106"/>
      <c r="H26" s="106"/>
      <c r="I26" s="106"/>
      <c r="J26" s="107">
        <f t="shared" si="0"/>
      </c>
      <c r="K26" s="99"/>
      <c r="L26" s="100"/>
      <c r="M26" s="100"/>
      <c r="N26" s="100"/>
      <c r="O26" s="100"/>
      <c r="P26" s="101">
        <f t="shared" si="1"/>
      </c>
      <c r="Q26" s="136"/>
      <c r="R26" s="137"/>
      <c r="S26" s="138"/>
      <c r="T26" s="14"/>
      <c r="U26" s="141"/>
      <c r="V26" s="143"/>
      <c r="W26" s="65" t="s">
        <v>81</v>
      </c>
      <c r="X26" s="104">
        <v>20</v>
      </c>
      <c r="Y26" s="105" t="s">
        <v>50</v>
      </c>
      <c r="Z26" s="106"/>
      <c r="AA26" s="106"/>
      <c r="AB26" s="106"/>
      <c r="AC26" s="64">
        <f t="shared" si="11"/>
      </c>
      <c r="AD26" s="99"/>
      <c r="AE26" s="100"/>
      <c r="AF26" s="100"/>
      <c r="AG26" s="100"/>
      <c r="AH26" s="100"/>
      <c r="AI26" s="101">
        <f t="shared" si="12"/>
      </c>
      <c r="AJ26" s="136"/>
      <c r="AK26" s="137"/>
      <c r="AL26" s="138"/>
      <c r="AP26" s="14"/>
      <c r="AS26" s="38">
        <f t="shared" si="4"/>
        <v>0</v>
      </c>
      <c r="AT26" s="39">
        <f t="shared" si="5"/>
        <v>0</v>
      </c>
      <c r="AU26" s="40">
        <f t="shared" si="9"/>
        <v>0</v>
      </c>
      <c r="AW26" s="29">
        <f t="shared" si="6"/>
        <v>0</v>
      </c>
      <c r="AX26" s="30">
        <f t="shared" si="7"/>
        <v>0</v>
      </c>
      <c r="AY26" s="31">
        <f t="shared" si="10"/>
        <v>0</v>
      </c>
      <c r="AZ26" s="50"/>
      <c r="BA26" s="24">
        <f t="shared" si="8"/>
        <v>0</v>
      </c>
      <c r="BC26" s="140"/>
    </row>
    <row r="27" spans="2:55" ht="30.75" customHeight="1" thickTop="1">
      <c r="B27" s="132">
        <v>11</v>
      </c>
      <c r="C27" s="134"/>
      <c r="D27" s="59" t="s">
        <v>9</v>
      </c>
      <c r="E27" s="96">
        <v>3</v>
      </c>
      <c r="F27" s="97" t="s">
        <v>58</v>
      </c>
      <c r="G27" s="60"/>
      <c r="H27" s="60"/>
      <c r="I27" s="60"/>
      <c r="J27" s="61">
        <f t="shared" si="0"/>
      </c>
      <c r="K27" s="96">
        <v>11</v>
      </c>
      <c r="L27" s="98" t="s">
        <v>59</v>
      </c>
      <c r="M27" s="60"/>
      <c r="N27" s="60"/>
      <c r="O27" s="60"/>
      <c r="P27" s="61">
        <f t="shared" si="1"/>
      </c>
      <c r="Q27" s="126">
        <f>AU27+AY27+AY28+AU28</f>
        <v>0</v>
      </c>
      <c r="R27" s="128">
        <f>I27+I28+O28+O27</f>
        <v>0</v>
      </c>
      <c r="S27" s="130">
        <f>RANK(BA27,$BA$7:$BA$62)</f>
        <v>1</v>
      </c>
      <c r="T27" s="14"/>
      <c r="U27" s="132">
        <v>25</v>
      </c>
      <c r="V27" s="134"/>
      <c r="W27" s="59" t="s">
        <v>9</v>
      </c>
      <c r="X27" s="96">
        <v>7</v>
      </c>
      <c r="Y27" s="97" t="s">
        <v>57</v>
      </c>
      <c r="Z27" s="60"/>
      <c r="AA27" s="60"/>
      <c r="AB27" s="60"/>
      <c r="AC27" s="61">
        <f t="shared" si="11"/>
      </c>
      <c r="AD27" s="96">
        <v>13</v>
      </c>
      <c r="AE27" s="98" t="s">
        <v>64</v>
      </c>
      <c r="AF27" s="60"/>
      <c r="AG27" s="60"/>
      <c r="AH27" s="60"/>
      <c r="AI27" s="108">
        <f t="shared" si="12"/>
      </c>
      <c r="AJ27" s="126">
        <f>AU55+AY55+AY56+AU56</f>
        <v>0</v>
      </c>
      <c r="AK27" s="128">
        <f>AB27+AB28+AH28+AH27</f>
        <v>0</v>
      </c>
      <c r="AL27" s="130">
        <f>RANK(BA55,$BA$7:$BA$62)</f>
        <v>1</v>
      </c>
      <c r="AP27" s="14"/>
      <c r="AS27" s="26">
        <f t="shared" si="4"/>
        <v>0</v>
      </c>
      <c r="AT27" s="27">
        <f t="shared" si="5"/>
        <v>0</v>
      </c>
      <c r="AU27" s="28">
        <f t="shared" si="9"/>
        <v>0</v>
      </c>
      <c r="AW27" s="26">
        <f t="shared" si="6"/>
        <v>0</v>
      </c>
      <c r="AX27" s="27">
        <f t="shared" si="7"/>
        <v>0</v>
      </c>
      <c r="AY27" s="28">
        <f t="shared" si="10"/>
        <v>0</v>
      </c>
      <c r="AZ27" s="28"/>
      <c r="BA27" s="25">
        <f t="shared" si="8"/>
        <v>0</v>
      </c>
      <c r="BC27" s="139">
        <f>AT27+AT28+AX28+AX27</f>
        <v>0</v>
      </c>
    </row>
    <row r="28" spans="2:55" ht="30.75" customHeight="1" thickBot="1">
      <c r="B28" s="133"/>
      <c r="C28" s="135"/>
      <c r="D28" s="62" t="s">
        <v>81</v>
      </c>
      <c r="E28" s="99"/>
      <c r="F28" s="100"/>
      <c r="G28" s="100"/>
      <c r="H28" s="100"/>
      <c r="I28" s="100"/>
      <c r="J28" s="101">
        <f t="shared" si="0"/>
      </c>
      <c r="K28" s="102">
        <v>21</v>
      </c>
      <c r="L28" s="103" t="s">
        <v>80</v>
      </c>
      <c r="M28" s="63"/>
      <c r="N28" s="63"/>
      <c r="O28" s="63"/>
      <c r="P28" s="64">
        <f t="shared" si="1"/>
      </c>
      <c r="Q28" s="127"/>
      <c r="R28" s="129"/>
      <c r="S28" s="131"/>
      <c r="T28" s="14"/>
      <c r="U28" s="133"/>
      <c r="V28" s="135"/>
      <c r="W28" s="62" t="s">
        <v>81</v>
      </c>
      <c r="X28" s="99"/>
      <c r="Y28" s="100"/>
      <c r="Z28" s="100"/>
      <c r="AA28" s="100"/>
      <c r="AB28" s="100"/>
      <c r="AC28" s="101">
        <f t="shared" si="11"/>
      </c>
      <c r="AD28" s="102">
        <v>20</v>
      </c>
      <c r="AE28" s="103" t="s">
        <v>77</v>
      </c>
      <c r="AF28" s="63"/>
      <c r="AG28" s="63"/>
      <c r="AH28" s="63"/>
      <c r="AI28" s="64">
        <f t="shared" si="12"/>
      </c>
      <c r="AJ28" s="127"/>
      <c r="AK28" s="129"/>
      <c r="AL28" s="131"/>
      <c r="AP28" s="14"/>
      <c r="AS28" s="29">
        <f t="shared" si="4"/>
        <v>0</v>
      </c>
      <c r="AT28" s="30">
        <f t="shared" si="5"/>
        <v>0</v>
      </c>
      <c r="AU28" s="31">
        <f t="shared" si="9"/>
        <v>0</v>
      </c>
      <c r="AW28" s="32">
        <f t="shared" si="6"/>
        <v>0</v>
      </c>
      <c r="AX28" s="33">
        <f t="shared" si="7"/>
        <v>0</v>
      </c>
      <c r="AY28" s="34">
        <f t="shared" si="10"/>
        <v>0</v>
      </c>
      <c r="AZ28" s="28"/>
      <c r="BA28" s="24">
        <f t="shared" si="8"/>
        <v>0</v>
      </c>
      <c r="BC28" s="140"/>
    </row>
    <row r="29" spans="2:55" ht="30.75" customHeight="1" thickTop="1">
      <c r="B29" s="132">
        <v>12</v>
      </c>
      <c r="C29" s="134"/>
      <c r="D29" s="59" t="s">
        <v>9</v>
      </c>
      <c r="E29" s="96">
        <v>10</v>
      </c>
      <c r="F29" s="97" t="s">
        <v>30</v>
      </c>
      <c r="G29" s="60"/>
      <c r="H29" s="60"/>
      <c r="I29" s="60"/>
      <c r="J29" s="61">
        <f t="shared" si="0"/>
      </c>
      <c r="K29" s="96">
        <v>6</v>
      </c>
      <c r="L29" s="98">
        <v>26</v>
      </c>
      <c r="M29" s="60"/>
      <c r="N29" s="60"/>
      <c r="O29" s="60"/>
      <c r="P29" s="61">
        <f t="shared" si="1"/>
      </c>
      <c r="Q29" s="126">
        <f>AU29+AY29+AY30+AU30</f>
        <v>0</v>
      </c>
      <c r="R29" s="128">
        <f>I29+I30+O30+O29</f>
        <v>0</v>
      </c>
      <c r="S29" s="130">
        <f>RANK(BA29,$BA$7:$BA$62)</f>
        <v>1</v>
      </c>
      <c r="T29" s="14"/>
      <c r="U29" s="132">
        <v>26</v>
      </c>
      <c r="V29" s="134"/>
      <c r="W29" s="59" t="s">
        <v>9</v>
      </c>
      <c r="X29" s="96">
        <v>14</v>
      </c>
      <c r="Y29" s="97" t="s">
        <v>37</v>
      </c>
      <c r="Z29" s="60"/>
      <c r="AA29" s="60"/>
      <c r="AB29" s="60"/>
      <c r="AC29" s="108">
        <f t="shared" si="11"/>
      </c>
      <c r="AD29" s="96">
        <v>6</v>
      </c>
      <c r="AE29" s="98">
        <v>12</v>
      </c>
      <c r="AF29" s="60"/>
      <c r="AG29" s="60"/>
      <c r="AH29" s="60"/>
      <c r="AI29" s="61">
        <f t="shared" si="12"/>
      </c>
      <c r="AJ29" s="126">
        <f>AU57+AY57+AY58+AU58</f>
        <v>0</v>
      </c>
      <c r="AK29" s="128">
        <f>AB29+AB30+AH30+AH29</f>
        <v>0</v>
      </c>
      <c r="AL29" s="130">
        <f>RANK(BA57,$BA$7:$BA$62)</f>
        <v>1</v>
      </c>
      <c r="AP29" s="14"/>
      <c r="AS29" s="35">
        <f t="shared" si="4"/>
        <v>0</v>
      </c>
      <c r="AT29" s="36">
        <f t="shared" si="5"/>
        <v>0</v>
      </c>
      <c r="AU29" s="37">
        <f t="shared" si="9"/>
        <v>0</v>
      </c>
      <c r="AW29" s="35">
        <f t="shared" si="6"/>
        <v>0</v>
      </c>
      <c r="AX29" s="36">
        <f t="shared" si="7"/>
        <v>0</v>
      </c>
      <c r="AY29" s="37">
        <f t="shared" si="10"/>
        <v>0</v>
      </c>
      <c r="AZ29" s="28"/>
      <c r="BA29" s="25">
        <f t="shared" si="8"/>
        <v>0</v>
      </c>
      <c r="BC29" s="139">
        <f>AT29+AT30+AX30+AX29</f>
        <v>0</v>
      </c>
    </row>
    <row r="30" spans="2:55" ht="30.75" customHeight="1" thickBot="1">
      <c r="B30" s="141"/>
      <c r="C30" s="143"/>
      <c r="D30" s="65" t="s">
        <v>81</v>
      </c>
      <c r="E30" s="104">
        <v>15</v>
      </c>
      <c r="F30" s="105" t="s">
        <v>40</v>
      </c>
      <c r="G30" s="106"/>
      <c r="H30" s="106"/>
      <c r="I30" s="106"/>
      <c r="J30" s="107">
        <f t="shared" si="0"/>
      </c>
      <c r="K30" s="99"/>
      <c r="L30" s="100"/>
      <c r="M30" s="100"/>
      <c r="N30" s="100"/>
      <c r="O30" s="100"/>
      <c r="P30" s="101">
        <f t="shared" si="1"/>
      </c>
      <c r="Q30" s="136"/>
      <c r="R30" s="137"/>
      <c r="S30" s="138"/>
      <c r="T30" s="14"/>
      <c r="U30" s="141"/>
      <c r="V30" s="143"/>
      <c r="W30" s="65" t="s">
        <v>81</v>
      </c>
      <c r="X30" s="104">
        <v>19</v>
      </c>
      <c r="Y30" s="105" t="s">
        <v>48</v>
      </c>
      <c r="Z30" s="106"/>
      <c r="AA30" s="106"/>
      <c r="AB30" s="106"/>
      <c r="AC30" s="64">
        <f t="shared" si="11"/>
      </c>
      <c r="AD30" s="99"/>
      <c r="AE30" s="100"/>
      <c r="AF30" s="100"/>
      <c r="AG30" s="100"/>
      <c r="AH30" s="100"/>
      <c r="AI30" s="101">
        <f t="shared" si="12"/>
      </c>
      <c r="AJ30" s="136"/>
      <c r="AK30" s="137"/>
      <c r="AL30" s="138"/>
      <c r="AP30" s="14"/>
      <c r="AS30" s="38">
        <f t="shared" si="4"/>
        <v>0</v>
      </c>
      <c r="AT30" s="39">
        <f t="shared" si="5"/>
        <v>0</v>
      </c>
      <c r="AU30" s="40">
        <f t="shared" si="9"/>
        <v>0</v>
      </c>
      <c r="AW30" s="29">
        <f t="shared" si="6"/>
        <v>0</v>
      </c>
      <c r="AX30" s="30">
        <f t="shared" si="7"/>
        <v>0</v>
      </c>
      <c r="AY30" s="31">
        <f t="shared" si="10"/>
        <v>0</v>
      </c>
      <c r="AZ30" s="50"/>
      <c r="BA30" s="24">
        <f t="shared" si="8"/>
        <v>0</v>
      </c>
      <c r="BC30" s="140"/>
    </row>
    <row r="31" spans="2:55" ht="30.75" customHeight="1" thickTop="1">
      <c r="B31" s="132">
        <v>13</v>
      </c>
      <c r="C31" s="134"/>
      <c r="D31" s="59" t="s">
        <v>9</v>
      </c>
      <c r="E31" s="96">
        <v>4</v>
      </c>
      <c r="F31" s="97" t="s">
        <v>53</v>
      </c>
      <c r="G31" s="60"/>
      <c r="H31" s="60"/>
      <c r="I31" s="60"/>
      <c r="J31" s="61">
        <f t="shared" si="0"/>
      </c>
      <c r="K31" s="96">
        <v>11</v>
      </c>
      <c r="L31" s="98" t="s">
        <v>60</v>
      </c>
      <c r="M31" s="60"/>
      <c r="N31" s="60"/>
      <c r="O31" s="60"/>
      <c r="P31" s="61">
        <f t="shared" si="1"/>
      </c>
      <c r="Q31" s="126">
        <f>AU31+AY31+AY32+AU32</f>
        <v>0</v>
      </c>
      <c r="R31" s="128">
        <f>I31+I32+O32+O31</f>
        <v>0</v>
      </c>
      <c r="S31" s="130">
        <f>RANK(BA31,$BA$7:$BA$62)</f>
        <v>1</v>
      </c>
      <c r="T31" s="14"/>
      <c r="U31" s="132">
        <v>27</v>
      </c>
      <c r="V31" s="134"/>
      <c r="W31" s="59" t="s">
        <v>9</v>
      </c>
      <c r="X31" s="96">
        <v>7</v>
      </c>
      <c r="Y31" s="97" t="s">
        <v>63</v>
      </c>
      <c r="Z31" s="60"/>
      <c r="AA31" s="60"/>
      <c r="AB31" s="60"/>
      <c r="AC31" s="61">
        <f t="shared" si="11"/>
      </c>
      <c r="AD31" s="96">
        <v>10</v>
      </c>
      <c r="AE31" s="98" t="s">
        <v>58</v>
      </c>
      <c r="AF31" s="60"/>
      <c r="AG31" s="60"/>
      <c r="AH31" s="60"/>
      <c r="AI31" s="108">
        <f t="shared" si="12"/>
      </c>
      <c r="AJ31" s="126">
        <f>AU59+AY59+AY60+AU60</f>
        <v>0</v>
      </c>
      <c r="AK31" s="128">
        <f>AB31+AB32+AH32+AH31</f>
        <v>0</v>
      </c>
      <c r="AL31" s="130">
        <f>RANK(BA59,$BA$7:$BA$62)</f>
        <v>1</v>
      </c>
      <c r="AP31" s="14"/>
      <c r="AS31" s="26">
        <f t="shared" si="4"/>
        <v>0</v>
      </c>
      <c r="AT31" s="27">
        <f t="shared" si="5"/>
        <v>0</v>
      </c>
      <c r="AU31" s="28">
        <f t="shared" si="9"/>
        <v>0</v>
      </c>
      <c r="AW31" s="26">
        <f t="shared" si="6"/>
        <v>0</v>
      </c>
      <c r="AX31" s="27">
        <f t="shared" si="7"/>
        <v>0</v>
      </c>
      <c r="AY31" s="28">
        <f t="shared" si="10"/>
        <v>0</v>
      </c>
      <c r="AZ31" s="28"/>
      <c r="BA31" s="25">
        <f t="shared" si="8"/>
        <v>0</v>
      </c>
      <c r="BC31" s="139">
        <f>AT31+AT32+AX32+AX31</f>
        <v>0</v>
      </c>
    </row>
    <row r="32" spans="2:55" ht="30.75" customHeight="1" thickBot="1">
      <c r="B32" s="133"/>
      <c r="C32" s="135"/>
      <c r="D32" s="62" t="s">
        <v>81</v>
      </c>
      <c r="E32" s="99"/>
      <c r="F32" s="100"/>
      <c r="G32" s="100"/>
      <c r="H32" s="100"/>
      <c r="I32" s="100"/>
      <c r="J32" s="101">
        <f t="shared" si="0"/>
      </c>
      <c r="K32" s="102">
        <v>18</v>
      </c>
      <c r="L32" s="103" t="s">
        <v>74</v>
      </c>
      <c r="M32" s="63"/>
      <c r="N32" s="63"/>
      <c r="O32" s="63"/>
      <c r="P32" s="64">
        <f t="shared" si="1"/>
      </c>
      <c r="Q32" s="127"/>
      <c r="R32" s="129"/>
      <c r="S32" s="131"/>
      <c r="T32" s="14"/>
      <c r="U32" s="133"/>
      <c r="V32" s="135"/>
      <c r="W32" s="62" t="s">
        <v>81</v>
      </c>
      <c r="X32" s="99"/>
      <c r="Y32" s="100"/>
      <c r="Z32" s="100"/>
      <c r="AA32" s="100"/>
      <c r="AB32" s="100"/>
      <c r="AC32" s="101">
        <f t="shared" si="11"/>
      </c>
      <c r="AD32" s="102">
        <v>19</v>
      </c>
      <c r="AE32" s="103" t="s">
        <v>76</v>
      </c>
      <c r="AF32" s="63"/>
      <c r="AG32" s="63"/>
      <c r="AH32" s="63"/>
      <c r="AI32" s="64">
        <f t="shared" si="12"/>
      </c>
      <c r="AJ32" s="127"/>
      <c r="AK32" s="129"/>
      <c r="AL32" s="131"/>
      <c r="AP32" s="14"/>
      <c r="AS32" s="29">
        <f t="shared" si="4"/>
        <v>0</v>
      </c>
      <c r="AT32" s="30">
        <f t="shared" si="5"/>
        <v>0</v>
      </c>
      <c r="AU32" s="31">
        <f t="shared" si="9"/>
        <v>0</v>
      </c>
      <c r="AW32" s="32">
        <f t="shared" si="6"/>
        <v>0</v>
      </c>
      <c r="AX32" s="33">
        <f t="shared" si="7"/>
        <v>0</v>
      </c>
      <c r="AY32" s="34">
        <f t="shared" si="10"/>
        <v>0</v>
      </c>
      <c r="AZ32" s="28"/>
      <c r="BA32" s="24">
        <f t="shared" si="8"/>
        <v>0</v>
      </c>
      <c r="BC32" s="140"/>
    </row>
    <row r="33" spans="2:55" ht="30.75" customHeight="1" thickTop="1">
      <c r="B33" s="132">
        <v>14</v>
      </c>
      <c r="C33" s="134"/>
      <c r="D33" s="59" t="s">
        <v>9</v>
      </c>
      <c r="E33" s="96">
        <v>11</v>
      </c>
      <c r="F33" s="97" t="s">
        <v>31</v>
      </c>
      <c r="G33" s="60"/>
      <c r="H33" s="60"/>
      <c r="I33" s="60"/>
      <c r="J33" s="61">
        <f t="shared" si="0"/>
      </c>
      <c r="K33" s="96">
        <v>2</v>
      </c>
      <c r="L33" s="98">
        <v>6</v>
      </c>
      <c r="M33" s="60"/>
      <c r="N33" s="60"/>
      <c r="O33" s="60"/>
      <c r="P33" s="61">
        <f t="shared" si="1"/>
      </c>
      <c r="Q33" s="126">
        <f>AU33+AY33+AY34+AU34</f>
        <v>0</v>
      </c>
      <c r="R33" s="128">
        <f>I33+I34+O34+O33</f>
        <v>0</v>
      </c>
      <c r="S33" s="130">
        <f>RANK(BA33,$BA$7:$BA$62)</f>
        <v>1</v>
      </c>
      <c r="T33" s="14"/>
      <c r="U33" s="132">
        <v>28</v>
      </c>
      <c r="V33" s="134"/>
      <c r="W33" s="59" t="s">
        <v>9</v>
      </c>
      <c r="X33" s="96">
        <v>14</v>
      </c>
      <c r="Y33" s="97" t="s">
        <v>38</v>
      </c>
      <c r="Z33" s="60"/>
      <c r="AA33" s="60"/>
      <c r="AB33" s="60"/>
      <c r="AC33" s="108">
        <f t="shared" si="11"/>
      </c>
      <c r="AD33" s="96">
        <v>3</v>
      </c>
      <c r="AE33" s="98">
        <v>22</v>
      </c>
      <c r="AF33" s="60"/>
      <c r="AG33" s="60"/>
      <c r="AH33" s="60"/>
      <c r="AI33" s="61">
        <f t="shared" si="12"/>
      </c>
      <c r="AJ33" s="126">
        <f>AU61+AY61+AY62+AU62</f>
        <v>0</v>
      </c>
      <c r="AK33" s="128">
        <f>AB33+AB34+AH34+AH33</f>
        <v>0</v>
      </c>
      <c r="AL33" s="130">
        <f>RANK(BA61,$BA$7:$BA$62)</f>
        <v>1</v>
      </c>
      <c r="AP33" s="14"/>
      <c r="AS33" s="35">
        <f t="shared" si="4"/>
        <v>0</v>
      </c>
      <c r="AT33" s="36">
        <f t="shared" si="5"/>
        <v>0</v>
      </c>
      <c r="AU33" s="37">
        <f t="shared" si="9"/>
        <v>0</v>
      </c>
      <c r="AW33" s="35">
        <f t="shared" si="6"/>
        <v>0</v>
      </c>
      <c r="AX33" s="36">
        <f t="shared" si="7"/>
        <v>0</v>
      </c>
      <c r="AY33" s="37">
        <f t="shared" si="10"/>
        <v>0</v>
      </c>
      <c r="AZ33" s="28"/>
      <c r="BA33" s="25">
        <f t="shared" si="8"/>
        <v>0</v>
      </c>
      <c r="BC33" s="139">
        <f>AT33+AT34+AX34+AX33</f>
        <v>0</v>
      </c>
    </row>
    <row r="34" spans="2:55" ht="30.75" customHeight="1" thickBot="1">
      <c r="B34" s="141"/>
      <c r="C34" s="143"/>
      <c r="D34" s="65" t="s">
        <v>81</v>
      </c>
      <c r="E34" s="104">
        <v>16</v>
      </c>
      <c r="F34" s="105" t="s">
        <v>42</v>
      </c>
      <c r="G34" s="106"/>
      <c r="H34" s="106"/>
      <c r="I34" s="106"/>
      <c r="J34" s="107">
        <f t="shared" si="0"/>
      </c>
      <c r="K34" s="99"/>
      <c r="L34" s="100"/>
      <c r="M34" s="100"/>
      <c r="N34" s="100"/>
      <c r="O34" s="100"/>
      <c r="P34" s="101">
        <f t="shared" si="1"/>
      </c>
      <c r="Q34" s="136"/>
      <c r="R34" s="137"/>
      <c r="S34" s="138"/>
      <c r="T34" s="14"/>
      <c r="U34" s="141"/>
      <c r="V34" s="143"/>
      <c r="W34" s="65" t="s">
        <v>81</v>
      </c>
      <c r="X34" s="104">
        <v>17</v>
      </c>
      <c r="Y34" s="105" t="s">
        <v>44</v>
      </c>
      <c r="Z34" s="106"/>
      <c r="AA34" s="106"/>
      <c r="AB34" s="106"/>
      <c r="AC34" s="64">
        <f t="shared" si="11"/>
      </c>
      <c r="AD34" s="99"/>
      <c r="AE34" s="100"/>
      <c r="AF34" s="100"/>
      <c r="AG34" s="100"/>
      <c r="AH34" s="100"/>
      <c r="AI34" s="101">
        <f t="shared" si="12"/>
      </c>
      <c r="AJ34" s="136"/>
      <c r="AK34" s="137"/>
      <c r="AL34" s="138"/>
      <c r="AP34" s="14"/>
      <c r="AS34" s="38">
        <f t="shared" si="4"/>
        <v>0</v>
      </c>
      <c r="AT34" s="39">
        <f t="shared" si="5"/>
        <v>0</v>
      </c>
      <c r="AU34" s="40">
        <f t="shared" si="9"/>
        <v>0</v>
      </c>
      <c r="AW34" s="29">
        <f t="shared" si="6"/>
        <v>0</v>
      </c>
      <c r="AX34" s="30">
        <f t="shared" si="7"/>
        <v>0</v>
      </c>
      <c r="AY34" s="31">
        <f t="shared" si="10"/>
        <v>0</v>
      </c>
      <c r="AZ34" s="50"/>
      <c r="BA34" s="24">
        <f t="shared" si="8"/>
        <v>0</v>
      </c>
      <c r="BC34" s="140"/>
    </row>
    <row r="35" spans="20:55" ht="21.75" customHeight="1" thickTop="1">
      <c r="T35" s="14"/>
      <c r="AP35" s="14"/>
      <c r="AS35" s="26">
        <f aca="true" t="shared" si="13" ref="AS35:AS54">IF(AC7="D","D",IF(AC7="W",AT35,IF(AC7="L",AT35,0)))</f>
        <v>0</v>
      </c>
      <c r="AT35" s="27">
        <f aca="true" t="shared" si="14" ref="AT35:AT54">IF(Z7+AA7=0,0,IF(Z7+AA7&gt;0.1,Z7-AA7,0))</f>
        <v>0</v>
      </c>
      <c r="AU35" s="28">
        <f>IF(AC7="W",$I$3,IF(AC7="D",$O$3,0))</f>
        <v>0</v>
      </c>
      <c r="AW35" s="26">
        <f aca="true" t="shared" si="15" ref="AW35:AW54">IF(AI7="D","D",IF(AI7="W",AX35,IF(AI7="L",AX35,0)))</f>
        <v>0</v>
      </c>
      <c r="AX35" s="27">
        <f aca="true" t="shared" si="16" ref="AX35:AX54">IF(AF7+AG7=0,0,IF(AF7+AG7&gt;0.1,AF7-AG7,0))</f>
        <v>0</v>
      </c>
      <c r="AY35" s="28">
        <f>IF(AI7="W",$I$3,IF(AI7="D",$O$3,0))</f>
        <v>0</v>
      </c>
      <c r="AZ35" s="28"/>
      <c r="BA35" s="25">
        <f aca="true" t="shared" si="17" ref="BA35:BA62">AJ7*1000+AK7</f>
        <v>0</v>
      </c>
      <c r="BC35" s="139">
        <f>AT35+AT36+AX36+AX35</f>
        <v>0</v>
      </c>
    </row>
    <row r="36" spans="20:55" ht="21.75" customHeight="1" thickBot="1">
      <c r="T36" s="14"/>
      <c r="AP36" s="14"/>
      <c r="AS36" s="29">
        <f t="shared" si="13"/>
        <v>0</v>
      </c>
      <c r="AT36" s="30">
        <f t="shared" si="14"/>
        <v>0</v>
      </c>
      <c r="AU36" s="31">
        <f aca="true" t="shared" si="18" ref="AU36:AU62">IF(AC8="W",1,IF(AC8="D",0.5,0))</f>
        <v>0</v>
      </c>
      <c r="AW36" s="32">
        <f t="shared" si="15"/>
        <v>0</v>
      </c>
      <c r="AX36" s="33">
        <f t="shared" si="16"/>
        <v>0</v>
      </c>
      <c r="AY36" s="34">
        <f aca="true" t="shared" si="19" ref="AY36:AY62">IF(AI8="W",$I$3,IF(AI8="D",$O$3,0))</f>
        <v>0</v>
      </c>
      <c r="AZ36" s="28"/>
      <c r="BA36" s="24">
        <f t="shared" si="17"/>
        <v>0</v>
      </c>
      <c r="BC36" s="140"/>
    </row>
    <row r="37" spans="20:55" ht="21.75" customHeight="1" thickTop="1">
      <c r="T37" s="14"/>
      <c r="AP37" s="14"/>
      <c r="AS37" s="35">
        <f t="shared" si="13"/>
        <v>0</v>
      </c>
      <c r="AT37" s="36">
        <f t="shared" si="14"/>
        <v>0</v>
      </c>
      <c r="AU37" s="37">
        <f t="shared" si="18"/>
        <v>0</v>
      </c>
      <c r="AW37" s="35">
        <f t="shared" si="15"/>
        <v>0</v>
      </c>
      <c r="AX37" s="36">
        <f t="shared" si="16"/>
        <v>0</v>
      </c>
      <c r="AY37" s="37">
        <f t="shared" si="19"/>
        <v>0</v>
      </c>
      <c r="AZ37" s="28"/>
      <c r="BA37" s="25">
        <f t="shared" si="17"/>
        <v>0</v>
      </c>
      <c r="BC37" s="139">
        <f>AT37+AT38+AX38+AX37</f>
        <v>0</v>
      </c>
    </row>
    <row r="38" spans="20:55" ht="21.75" customHeight="1" thickBot="1">
      <c r="T38" s="14"/>
      <c r="AP38" s="14"/>
      <c r="AS38" s="38">
        <f t="shared" si="13"/>
        <v>0</v>
      </c>
      <c r="AT38" s="39">
        <f t="shared" si="14"/>
        <v>0</v>
      </c>
      <c r="AU38" s="40">
        <f t="shared" si="18"/>
        <v>0</v>
      </c>
      <c r="AW38" s="29">
        <f t="shared" si="15"/>
        <v>0</v>
      </c>
      <c r="AX38" s="30">
        <f t="shared" si="16"/>
        <v>0</v>
      </c>
      <c r="AY38" s="31">
        <f t="shared" si="19"/>
        <v>0</v>
      </c>
      <c r="AZ38" s="50"/>
      <c r="BA38" s="24">
        <f t="shared" si="17"/>
        <v>0</v>
      </c>
      <c r="BC38" s="140"/>
    </row>
    <row r="39" spans="20:55" ht="21.75" customHeight="1" thickTop="1">
      <c r="T39" s="14"/>
      <c r="AP39" s="14"/>
      <c r="AS39" s="26">
        <f t="shared" si="13"/>
        <v>0</v>
      </c>
      <c r="AT39" s="27">
        <f t="shared" si="14"/>
        <v>0</v>
      </c>
      <c r="AU39" s="28">
        <f t="shared" si="18"/>
        <v>0</v>
      </c>
      <c r="AW39" s="26">
        <f t="shared" si="15"/>
        <v>0</v>
      </c>
      <c r="AX39" s="27">
        <f t="shared" si="16"/>
        <v>0</v>
      </c>
      <c r="AY39" s="28">
        <f t="shared" si="19"/>
        <v>0</v>
      </c>
      <c r="AZ39" s="28"/>
      <c r="BA39" s="25">
        <f t="shared" si="17"/>
        <v>0</v>
      </c>
      <c r="BC39" s="139">
        <f>AT39+AT40+AX40+AX39</f>
        <v>0</v>
      </c>
    </row>
    <row r="40" spans="20:55" ht="21.75" customHeight="1" thickBot="1">
      <c r="T40" s="14"/>
      <c r="AP40" s="14"/>
      <c r="AS40" s="29">
        <f t="shared" si="13"/>
        <v>0</v>
      </c>
      <c r="AT40" s="30">
        <f t="shared" si="14"/>
        <v>0</v>
      </c>
      <c r="AU40" s="31">
        <f t="shared" si="18"/>
        <v>0</v>
      </c>
      <c r="AW40" s="32">
        <f t="shared" si="15"/>
        <v>0</v>
      </c>
      <c r="AX40" s="33">
        <f t="shared" si="16"/>
        <v>0</v>
      </c>
      <c r="AY40" s="34">
        <f t="shared" si="19"/>
        <v>0</v>
      </c>
      <c r="AZ40" s="28"/>
      <c r="BA40" s="24">
        <f t="shared" si="17"/>
        <v>0</v>
      </c>
      <c r="BC40" s="140"/>
    </row>
    <row r="41" spans="20:55" ht="21.75" customHeight="1" thickTop="1">
      <c r="T41" s="14"/>
      <c r="AP41" s="14"/>
      <c r="AS41" s="35">
        <f t="shared" si="13"/>
        <v>0</v>
      </c>
      <c r="AT41" s="36">
        <f t="shared" si="14"/>
        <v>0</v>
      </c>
      <c r="AU41" s="37">
        <f t="shared" si="18"/>
        <v>0</v>
      </c>
      <c r="AW41" s="35">
        <f t="shared" si="15"/>
        <v>0</v>
      </c>
      <c r="AX41" s="36">
        <f t="shared" si="16"/>
        <v>0</v>
      </c>
      <c r="AY41" s="37">
        <f t="shared" si="19"/>
        <v>0</v>
      </c>
      <c r="AZ41" s="28"/>
      <c r="BA41" s="25">
        <f t="shared" si="17"/>
        <v>0</v>
      </c>
      <c r="BC41" s="139">
        <f>AT41+AT42+AX42+AX41</f>
        <v>0</v>
      </c>
    </row>
    <row r="42" spans="20:55" ht="21.75" customHeight="1" thickBot="1">
      <c r="T42" s="14"/>
      <c r="AP42" s="14"/>
      <c r="AS42" s="38">
        <f t="shared" si="13"/>
        <v>0</v>
      </c>
      <c r="AT42" s="39">
        <f t="shared" si="14"/>
        <v>0</v>
      </c>
      <c r="AU42" s="40">
        <f t="shared" si="18"/>
        <v>0</v>
      </c>
      <c r="AW42" s="29">
        <f t="shared" si="15"/>
        <v>0</v>
      </c>
      <c r="AX42" s="30">
        <f t="shared" si="16"/>
        <v>0</v>
      </c>
      <c r="AY42" s="31">
        <f t="shared" si="19"/>
        <v>0</v>
      </c>
      <c r="AZ42" s="50"/>
      <c r="BA42" s="24">
        <f t="shared" si="17"/>
        <v>0</v>
      </c>
      <c r="BC42" s="140"/>
    </row>
    <row r="43" spans="20:55" ht="21.75" customHeight="1" thickTop="1">
      <c r="T43" s="14"/>
      <c r="AP43" s="14"/>
      <c r="AS43" s="26">
        <f t="shared" si="13"/>
        <v>0</v>
      </c>
      <c r="AT43" s="27">
        <f t="shared" si="14"/>
        <v>0</v>
      </c>
      <c r="AU43" s="28">
        <f t="shared" si="18"/>
        <v>0</v>
      </c>
      <c r="AW43" s="26">
        <f t="shared" si="15"/>
        <v>0</v>
      </c>
      <c r="AX43" s="27">
        <f t="shared" si="16"/>
        <v>0</v>
      </c>
      <c r="AY43" s="28">
        <f t="shared" si="19"/>
        <v>0</v>
      </c>
      <c r="AZ43" s="28"/>
      <c r="BA43" s="25">
        <f t="shared" si="17"/>
        <v>0</v>
      </c>
      <c r="BC43" s="139">
        <f>AT43+AT44+AX44+AX43</f>
        <v>0</v>
      </c>
    </row>
    <row r="44" spans="20:55" ht="21.75" customHeight="1" thickBot="1">
      <c r="T44" s="14"/>
      <c r="AP44" s="14"/>
      <c r="AS44" s="29">
        <f t="shared" si="13"/>
        <v>0</v>
      </c>
      <c r="AT44" s="30">
        <f t="shared" si="14"/>
        <v>0</v>
      </c>
      <c r="AU44" s="31">
        <f t="shared" si="18"/>
        <v>0</v>
      </c>
      <c r="AW44" s="32">
        <f t="shared" si="15"/>
        <v>0</v>
      </c>
      <c r="AX44" s="33">
        <f t="shared" si="16"/>
        <v>0</v>
      </c>
      <c r="AY44" s="34">
        <f t="shared" si="19"/>
        <v>0</v>
      </c>
      <c r="AZ44" s="28"/>
      <c r="BA44" s="24">
        <f t="shared" si="17"/>
        <v>0</v>
      </c>
      <c r="BC44" s="140"/>
    </row>
    <row r="45" spans="20:55" ht="21.75" customHeight="1" thickTop="1">
      <c r="T45" s="14"/>
      <c r="AP45" s="14"/>
      <c r="AS45" s="35">
        <f t="shared" si="13"/>
        <v>0</v>
      </c>
      <c r="AT45" s="36">
        <f t="shared" si="14"/>
        <v>0</v>
      </c>
      <c r="AU45" s="37">
        <f t="shared" si="18"/>
        <v>0</v>
      </c>
      <c r="AW45" s="35">
        <f t="shared" si="15"/>
        <v>0</v>
      </c>
      <c r="AX45" s="36">
        <f t="shared" si="16"/>
        <v>0</v>
      </c>
      <c r="AY45" s="37">
        <f t="shared" si="19"/>
        <v>0</v>
      </c>
      <c r="AZ45" s="28"/>
      <c r="BA45" s="25">
        <f t="shared" si="17"/>
        <v>0</v>
      </c>
      <c r="BC45" s="139">
        <f>AT45+AT46+AX46+AX45</f>
        <v>0</v>
      </c>
    </row>
    <row r="46" spans="20:55" ht="21.75" customHeight="1" thickBot="1">
      <c r="T46" s="14"/>
      <c r="AP46" s="14"/>
      <c r="AS46" s="38">
        <f t="shared" si="13"/>
        <v>0</v>
      </c>
      <c r="AT46" s="39">
        <f t="shared" si="14"/>
        <v>0</v>
      </c>
      <c r="AU46" s="40">
        <f t="shared" si="18"/>
        <v>0</v>
      </c>
      <c r="AW46" s="29">
        <f t="shared" si="15"/>
        <v>0</v>
      </c>
      <c r="AX46" s="30">
        <f t="shared" si="16"/>
        <v>0</v>
      </c>
      <c r="AY46" s="31">
        <f t="shared" si="19"/>
        <v>0</v>
      </c>
      <c r="AZ46" s="50"/>
      <c r="BA46" s="24">
        <f t="shared" si="17"/>
        <v>0</v>
      </c>
      <c r="BC46" s="140"/>
    </row>
    <row r="47" spans="20:55" ht="21.75" customHeight="1" thickTop="1">
      <c r="T47" s="14"/>
      <c r="AP47" s="14"/>
      <c r="AS47" s="26">
        <f t="shared" si="13"/>
        <v>0</v>
      </c>
      <c r="AT47" s="27">
        <f t="shared" si="14"/>
        <v>0</v>
      </c>
      <c r="AU47" s="28">
        <f t="shared" si="18"/>
        <v>0</v>
      </c>
      <c r="AW47" s="26">
        <f t="shared" si="15"/>
        <v>0</v>
      </c>
      <c r="AX47" s="27">
        <f t="shared" si="16"/>
        <v>0</v>
      </c>
      <c r="AY47" s="28">
        <f t="shared" si="19"/>
        <v>0</v>
      </c>
      <c r="AZ47" s="28"/>
      <c r="BA47" s="25">
        <f t="shared" si="17"/>
        <v>0</v>
      </c>
      <c r="BC47" s="139">
        <f>AT47+AT48+AX48+AX47</f>
        <v>0</v>
      </c>
    </row>
    <row r="48" spans="20:55" ht="21.75" customHeight="1" thickBot="1">
      <c r="T48" s="14" t="s">
        <v>23</v>
      </c>
      <c r="AP48" s="14"/>
      <c r="AS48" s="29">
        <f t="shared" si="13"/>
        <v>0</v>
      </c>
      <c r="AT48" s="30">
        <f t="shared" si="14"/>
        <v>0</v>
      </c>
      <c r="AU48" s="31">
        <f t="shared" si="18"/>
        <v>0</v>
      </c>
      <c r="AW48" s="32">
        <f t="shared" si="15"/>
        <v>0</v>
      </c>
      <c r="AX48" s="33">
        <f t="shared" si="16"/>
        <v>0</v>
      </c>
      <c r="AY48" s="34">
        <f t="shared" si="19"/>
        <v>0</v>
      </c>
      <c r="AZ48" s="28"/>
      <c r="BA48" s="24">
        <f t="shared" si="17"/>
        <v>0</v>
      </c>
      <c r="BC48" s="140"/>
    </row>
    <row r="49" spans="20:55" ht="21.75" customHeight="1" thickTop="1">
      <c r="T49" s="14"/>
      <c r="AP49" s="14"/>
      <c r="AS49" s="35">
        <f t="shared" si="13"/>
        <v>0</v>
      </c>
      <c r="AT49" s="36">
        <f t="shared" si="14"/>
        <v>0</v>
      </c>
      <c r="AU49" s="37">
        <f t="shared" si="18"/>
        <v>0</v>
      </c>
      <c r="AW49" s="35">
        <f t="shared" si="15"/>
        <v>0</v>
      </c>
      <c r="AX49" s="36">
        <f t="shared" si="16"/>
        <v>0</v>
      </c>
      <c r="AY49" s="37">
        <f t="shared" si="19"/>
        <v>0</v>
      </c>
      <c r="AZ49" s="28"/>
      <c r="BA49" s="25">
        <f t="shared" si="17"/>
        <v>0</v>
      </c>
      <c r="BC49" s="139">
        <f>AT49+AT50+AX50+AX49</f>
        <v>0</v>
      </c>
    </row>
    <row r="50" spans="20:55" ht="21.75" customHeight="1" thickBot="1">
      <c r="T50" s="14"/>
      <c r="AP50" s="14"/>
      <c r="AS50" s="38">
        <f t="shared" si="13"/>
        <v>0</v>
      </c>
      <c r="AT50" s="39">
        <f t="shared" si="14"/>
        <v>0</v>
      </c>
      <c r="AU50" s="40">
        <f t="shared" si="18"/>
        <v>0</v>
      </c>
      <c r="AW50" s="29">
        <f t="shared" si="15"/>
        <v>0</v>
      </c>
      <c r="AX50" s="30">
        <f t="shared" si="16"/>
        <v>0</v>
      </c>
      <c r="AY50" s="31">
        <f t="shared" si="19"/>
        <v>0</v>
      </c>
      <c r="AZ50" s="50"/>
      <c r="BA50" s="24">
        <f t="shared" si="17"/>
        <v>0</v>
      </c>
      <c r="BC50" s="140"/>
    </row>
    <row r="51" spans="20:55" ht="21.75" customHeight="1" thickTop="1">
      <c r="T51" s="14"/>
      <c r="AP51" s="14"/>
      <c r="AS51" s="26">
        <f t="shared" si="13"/>
        <v>0</v>
      </c>
      <c r="AT51" s="27">
        <f t="shared" si="14"/>
        <v>0</v>
      </c>
      <c r="AU51" s="28">
        <f t="shared" si="18"/>
        <v>0</v>
      </c>
      <c r="AW51" s="26">
        <f t="shared" si="15"/>
        <v>0</v>
      </c>
      <c r="AX51" s="27">
        <f t="shared" si="16"/>
        <v>0</v>
      </c>
      <c r="AY51" s="28">
        <f t="shared" si="19"/>
        <v>0</v>
      </c>
      <c r="AZ51" s="28"/>
      <c r="BA51" s="25">
        <f t="shared" si="17"/>
        <v>0</v>
      </c>
      <c r="BC51" s="139">
        <f>AT51+AT52+AX52+AX51</f>
        <v>0</v>
      </c>
    </row>
    <row r="52" spans="20:55" ht="21.75" customHeight="1" thickBot="1">
      <c r="T52" s="14"/>
      <c r="AP52" s="14"/>
      <c r="AS52" s="29">
        <f t="shared" si="13"/>
        <v>0</v>
      </c>
      <c r="AT52" s="30">
        <f t="shared" si="14"/>
        <v>0</v>
      </c>
      <c r="AU52" s="31">
        <f t="shared" si="18"/>
        <v>0</v>
      </c>
      <c r="AW52" s="32">
        <f t="shared" si="15"/>
        <v>0</v>
      </c>
      <c r="AX52" s="33">
        <f t="shared" si="16"/>
        <v>0</v>
      </c>
      <c r="AY52" s="34">
        <f t="shared" si="19"/>
        <v>0</v>
      </c>
      <c r="AZ52" s="28"/>
      <c r="BA52" s="24">
        <f t="shared" si="17"/>
        <v>0</v>
      </c>
      <c r="BC52" s="140"/>
    </row>
    <row r="53" spans="20:55" ht="21.75" customHeight="1" thickTop="1">
      <c r="T53" s="14"/>
      <c r="AP53" s="14"/>
      <c r="AS53" s="35">
        <f t="shared" si="13"/>
        <v>0</v>
      </c>
      <c r="AT53" s="36">
        <f t="shared" si="14"/>
        <v>0</v>
      </c>
      <c r="AU53" s="37">
        <f t="shared" si="18"/>
        <v>0</v>
      </c>
      <c r="AW53" s="35">
        <f t="shared" si="15"/>
        <v>0</v>
      </c>
      <c r="AX53" s="36">
        <f t="shared" si="16"/>
        <v>0</v>
      </c>
      <c r="AY53" s="37">
        <f t="shared" si="19"/>
        <v>0</v>
      </c>
      <c r="AZ53" s="28"/>
      <c r="BA53" s="25">
        <f t="shared" si="17"/>
        <v>0</v>
      </c>
      <c r="BC53" s="139">
        <f>AT53+AT54+AX54+AX53</f>
        <v>0</v>
      </c>
    </row>
    <row r="54" spans="20:55" ht="21.75" customHeight="1" thickBot="1">
      <c r="T54" s="14"/>
      <c r="AP54" s="14"/>
      <c r="AS54" s="38">
        <f t="shared" si="13"/>
        <v>0</v>
      </c>
      <c r="AT54" s="39">
        <f t="shared" si="14"/>
        <v>0</v>
      </c>
      <c r="AU54" s="40">
        <f t="shared" si="18"/>
        <v>0</v>
      </c>
      <c r="AW54" s="29">
        <f t="shared" si="15"/>
        <v>0</v>
      </c>
      <c r="AX54" s="30">
        <f t="shared" si="16"/>
        <v>0</v>
      </c>
      <c r="AY54" s="31">
        <f t="shared" si="19"/>
        <v>0</v>
      </c>
      <c r="AZ54" s="50"/>
      <c r="BA54" s="24">
        <f t="shared" si="17"/>
        <v>0</v>
      </c>
      <c r="BC54" s="140"/>
    </row>
    <row r="55" spans="20:55" ht="21.75" customHeight="1" thickBot="1" thickTop="1">
      <c r="T55" s="14"/>
      <c r="AP55" s="14"/>
      <c r="AS55" s="38">
        <f aca="true" t="shared" si="20" ref="AS55:AS62">IF(AC27="D","D",IF(AC27="W",AT55,IF(AC27="L",AT55,0)))</f>
        <v>0</v>
      </c>
      <c r="AT55" s="39">
        <f aca="true" t="shared" si="21" ref="AT55:AT62">IF(Z27+AA27=0,0,IF(Z27+AA27&gt;0.1,Z27-AA27,0))</f>
        <v>0</v>
      </c>
      <c r="AU55" s="40">
        <f t="shared" si="18"/>
        <v>0</v>
      </c>
      <c r="AW55" s="29">
        <f aca="true" t="shared" si="22" ref="AW55:AW62">IF(AI27="D","D",IF(AI27="W",AX55,IF(AI27="L",AX55,0)))</f>
        <v>0</v>
      </c>
      <c r="AX55" s="30">
        <f aca="true" t="shared" si="23" ref="AX55:AX62">IF(AF27+AG27=0,0,IF(AF27+AG27&gt;0.1,AF27-AG27,0))</f>
        <v>0</v>
      </c>
      <c r="AY55" s="31">
        <f t="shared" si="19"/>
        <v>0</v>
      </c>
      <c r="AZ55" s="28"/>
      <c r="BA55" s="25">
        <f t="shared" si="17"/>
        <v>0</v>
      </c>
      <c r="BC55" s="139">
        <f>AT55+AT56+AX56+AX55</f>
        <v>0</v>
      </c>
    </row>
    <row r="56" spans="20:55" ht="21.75" customHeight="1" thickBot="1" thickTop="1">
      <c r="T56" s="14"/>
      <c r="AP56" s="14"/>
      <c r="AS56" s="38">
        <f t="shared" si="20"/>
        <v>0</v>
      </c>
      <c r="AT56" s="39">
        <f t="shared" si="21"/>
        <v>0</v>
      </c>
      <c r="AU56" s="40">
        <f t="shared" si="18"/>
        <v>0</v>
      </c>
      <c r="AW56" s="29">
        <f t="shared" si="22"/>
        <v>0</v>
      </c>
      <c r="AX56" s="30">
        <f t="shared" si="23"/>
        <v>0</v>
      </c>
      <c r="AY56" s="31">
        <f t="shared" si="19"/>
        <v>0</v>
      </c>
      <c r="AZ56" s="28"/>
      <c r="BA56" s="24">
        <f t="shared" si="17"/>
        <v>0</v>
      </c>
      <c r="BC56" s="140"/>
    </row>
    <row r="57" spans="20:55" ht="21.75" customHeight="1" thickBot="1" thickTop="1">
      <c r="T57" s="14"/>
      <c r="AP57" s="14"/>
      <c r="AS57" s="38">
        <f t="shared" si="20"/>
        <v>0</v>
      </c>
      <c r="AT57" s="39">
        <f t="shared" si="21"/>
        <v>0</v>
      </c>
      <c r="AU57" s="40">
        <f t="shared" si="18"/>
        <v>0</v>
      </c>
      <c r="AW57" s="29">
        <f t="shared" si="22"/>
        <v>0</v>
      </c>
      <c r="AX57" s="30">
        <f t="shared" si="23"/>
        <v>0</v>
      </c>
      <c r="AY57" s="31">
        <f t="shared" si="19"/>
        <v>0</v>
      </c>
      <c r="AZ57" s="28"/>
      <c r="BA57" s="25">
        <f t="shared" si="17"/>
        <v>0</v>
      </c>
      <c r="BC57" s="139">
        <f>AT57+AT58+AX58+AX57</f>
        <v>0</v>
      </c>
    </row>
    <row r="58" spans="20:55" ht="21.75" customHeight="1" thickBot="1" thickTop="1">
      <c r="T58" s="14"/>
      <c r="AP58" s="14"/>
      <c r="AS58" s="38">
        <f t="shared" si="20"/>
        <v>0</v>
      </c>
      <c r="AT58" s="39">
        <f t="shared" si="21"/>
        <v>0</v>
      </c>
      <c r="AU58" s="40">
        <f t="shared" si="18"/>
        <v>0</v>
      </c>
      <c r="AW58" s="29">
        <f t="shared" si="22"/>
        <v>0</v>
      </c>
      <c r="AX58" s="30">
        <f t="shared" si="23"/>
        <v>0</v>
      </c>
      <c r="AY58" s="31">
        <f t="shared" si="19"/>
        <v>0</v>
      </c>
      <c r="AZ58" s="50"/>
      <c r="BA58" s="24">
        <f t="shared" si="17"/>
        <v>0</v>
      </c>
      <c r="BC58" s="140"/>
    </row>
    <row r="59" spans="20:55" ht="21.75" customHeight="1" thickBot="1" thickTop="1">
      <c r="T59" s="14"/>
      <c r="AP59" s="14"/>
      <c r="AS59" s="38">
        <f t="shared" si="20"/>
        <v>0</v>
      </c>
      <c r="AT59" s="39">
        <f t="shared" si="21"/>
        <v>0</v>
      </c>
      <c r="AU59" s="40">
        <f t="shared" si="18"/>
        <v>0</v>
      </c>
      <c r="AW59" s="29">
        <f t="shared" si="22"/>
        <v>0</v>
      </c>
      <c r="AX59" s="30">
        <f t="shared" si="23"/>
        <v>0</v>
      </c>
      <c r="AY59" s="31">
        <f t="shared" si="19"/>
        <v>0</v>
      </c>
      <c r="AZ59" s="28"/>
      <c r="BA59" s="25">
        <f t="shared" si="17"/>
        <v>0</v>
      </c>
      <c r="BC59" s="139">
        <f>AT59+AT60+AX60+AX59</f>
        <v>0</v>
      </c>
    </row>
    <row r="60" spans="20:55" ht="21.75" customHeight="1" thickBot="1" thickTop="1">
      <c r="T60" s="14"/>
      <c r="AP60" s="14"/>
      <c r="AS60" s="38">
        <f t="shared" si="20"/>
        <v>0</v>
      </c>
      <c r="AT60" s="39">
        <f t="shared" si="21"/>
        <v>0</v>
      </c>
      <c r="AU60" s="40">
        <f t="shared" si="18"/>
        <v>0</v>
      </c>
      <c r="AW60" s="29">
        <f t="shared" si="22"/>
        <v>0</v>
      </c>
      <c r="AX60" s="30">
        <f t="shared" si="23"/>
        <v>0</v>
      </c>
      <c r="AY60" s="31">
        <f t="shared" si="19"/>
        <v>0</v>
      </c>
      <c r="AZ60" s="28"/>
      <c r="BA60" s="24">
        <f t="shared" si="17"/>
        <v>0</v>
      </c>
      <c r="BC60" s="140"/>
    </row>
    <row r="61" spans="20:55" ht="21.75" customHeight="1" thickBot="1" thickTop="1">
      <c r="T61" s="14"/>
      <c r="AP61" s="14"/>
      <c r="AS61" s="38">
        <f t="shared" si="20"/>
        <v>0</v>
      </c>
      <c r="AT61" s="39">
        <f t="shared" si="21"/>
        <v>0</v>
      </c>
      <c r="AU61" s="40">
        <f t="shared" si="18"/>
        <v>0</v>
      </c>
      <c r="AW61" s="29">
        <f t="shared" si="22"/>
        <v>0</v>
      </c>
      <c r="AX61" s="30">
        <f t="shared" si="23"/>
        <v>0</v>
      </c>
      <c r="AY61" s="31">
        <f t="shared" si="19"/>
        <v>0</v>
      </c>
      <c r="AZ61" s="28"/>
      <c r="BA61" s="25">
        <f t="shared" si="17"/>
        <v>0</v>
      </c>
      <c r="BC61" s="139">
        <f>AT61+AT62+AX62+AX61</f>
        <v>0</v>
      </c>
    </row>
    <row r="62" spans="20:55" ht="21.75" customHeight="1" thickBot="1" thickTop="1">
      <c r="T62" s="14"/>
      <c r="AP62" s="14"/>
      <c r="AS62" s="38">
        <f t="shared" si="20"/>
        <v>0</v>
      </c>
      <c r="AT62" s="39">
        <f t="shared" si="21"/>
        <v>0</v>
      </c>
      <c r="AU62" s="40">
        <f t="shared" si="18"/>
        <v>0</v>
      </c>
      <c r="AW62" s="29">
        <f t="shared" si="22"/>
        <v>0</v>
      </c>
      <c r="AX62" s="30">
        <f t="shared" si="23"/>
        <v>0</v>
      </c>
      <c r="AY62" s="31">
        <f t="shared" si="19"/>
        <v>0</v>
      </c>
      <c r="AZ62" s="50"/>
      <c r="BA62" s="24">
        <f t="shared" si="17"/>
        <v>0</v>
      </c>
      <c r="BC62" s="140"/>
    </row>
    <row r="63" ht="13.5" thickTop="1"/>
  </sheetData>
  <sheetProtection sheet="1" objects="1" scenarios="1" deleteRows="0" selectLockedCells="1"/>
  <mergeCells count="182">
    <mergeCell ref="AJ31:AJ32"/>
    <mergeCell ref="AK31:AK32"/>
    <mergeCell ref="BC55:BC56"/>
    <mergeCell ref="AL29:AL30"/>
    <mergeCell ref="BC57:BC58"/>
    <mergeCell ref="AL33:AL34"/>
    <mergeCell ref="BC53:BC54"/>
    <mergeCell ref="BC35:BC36"/>
    <mergeCell ref="BC37:BC38"/>
    <mergeCell ref="BC39:BC40"/>
    <mergeCell ref="BC61:BC62"/>
    <mergeCell ref="U31:U32"/>
    <mergeCell ref="V31:V32"/>
    <mergeCell ref="U33:U34"/>
    <mergeCell ref="V33:V34"/>
    <mergeCell ref="AJ33:AJ34"/>
    <mergeCell ref="BC45:BC46"/>
    <mergeCell ref="BC47:BC48"/>
    <mergeCell ref="BC49:BC50"/>
    <mergeCell ref="BC51:BC52"/>
    <mergeCell ref="AJ27:AJ28"/>
    <mergeCell ref="AK27:AK28"/>
    <mergeCell ref="AL31:AL32"/>
    <mergeCell ref="BC59:BC60"/>
    <mergeCell ref="U29:U30"/>
    <mergeCell ref="V29:V30"/>
    <mergeCell ref="AJ29:AJ30"/>
    <mergeCell ref="AK29:AK30"/>
    <mergeCell ref="AL27:AL28"/>
    <mergeCell ref="AK33:AK34"/>
    <mergeCell ref="C33:C34"/>
    <mergeCell ref="V9:V10"/>
    <mergeCell ref="C11:C12"/>
    <mergeCell ref="C15:C16"/>
    <mergeCell ref="C19:C20"/>
    <mergeCell ref="C23:C24"/>
    <mergeCell ref="V27:V28"/>
    <mergeCell ref="C27:C28"/>
    <mergeCell ref="C13:C14"/>
    <mergeCell ref="C17:C18"/>
    <mergeCell ref="C21:C22"/>
    <mergeCell ref="U27:U28"/>
    <mergeCell ref="C31:C32"/>
    <mergeCell ref="C29:C30"/>
    <mergeCell ref="V15:V16"/>
    <mergeCell ref="V19:V20"/>
    <mergeCell ref="V23:V24"/>
    <mergeCell ref="Q29:Q30"/>
    <mergeCell ref="R29:R30"/>
    <mergeCell ref="S29:S30"/>
    <mergeCell ref="C9:C10"/>
    <mergeCell ref="C25:C26"/>
    <mergeCell ref="V13:V14"/>
    <mergeCell ref="V17:V18"/>
    <mergeCell ref="V21:V22"/>
    <mergeCell ref="V11:V12"/>
    <mergeCell ref="Q21:Q22"/>
    <mergeCell ref="R21:R22"/>
    <mergeCell ref="S21:S22"/>
    <mergeCell ref="Q23:Q24"/>
    <mergeCell ref="B31:B32"/>
    <mergeCell ref="B33:B34"/>
    <mergeCell ref="U7:U8"/>
    <mergeCell ref="U9:U10"/>
    <mergeCell ref="V25:V26"/>
    <mergeCell ref="C7:C8"/>
    <mergeCell ref="U19:U20"/>
    <mergeCell ref="U21:U22"/>
    <mergeCell ref="U23:U24"/>
    <mergeCell ref="U25:U26"/>
    <mergeCell ref="BC7:BC8"/>
    <mergeCell ref="B17:B18"/>
    <mergeCell ref="B19:B20"/>
    <mergeCell ref="B21:B22"/>
    <mergeCell ref="B23:B24"/>
    <mergeCell ref="B25:B26"/>
    <mergeCell ref="U11:U12"/>
    <mergeCell ref="U13:U14"/>
    <mergeCell ref="U15:U16"/>
    <mergeCell ref="U17:U18"/>
    <mergeCell ref="B9:B10"/>
    <mergeCell ref="B11:B12"/>
    <mergeCell ref="B13:B14"/>
    <mergeCell ref="B15:B16"/>
    <mergeCell ref="BC33:BC34"/>
    <mergeCell ref="AJ25:AJ26"/>
    <mergeCell ref="AK25:AK26"/>
    <mergeCell ref="AL25:AL26"/>
    <mergeCell ref="B27:B28"/>
    <mergeCell ref="B29:B30"/>
    <mergeCell ref="BC41:BC42"/>
    <mergeCell ref="BC43:BC44"/>
    <mergeCell ref="BC21:BC22"/>
    <mergeCell ref="BC23:BC24"/>
    <mergeCell ref="BC25:BC26"/>
    <mergeCell ref="BC27:BC28"/>
    <mergeCell ref="BC29:BC30"/>
    <mergeCell ref="BC31:BC32"/>
    <mergeCell ref="BC9:BC10"/>
    <mergeCell ref="BC11:BC12"/>
    <mergeCell ref="BC13:BC14"/>
    <mergeCell ref="BC15:BC16"/>
    <mergeCell ref="BC17:BC18"/>
    <mergeCell ref="BC19:BC20"/>
    <mergeCell ref="AJ21:AJ22"/>
    <mergeCell ref="AK21:AK22"/>
    <mergeCell ref="AL21:AL22"/>
    <mergeCell ref="AJ23:AJ24"/>
    <mergeCell ref="AK23:AK24"/>
    <mergeCell ref="AL23:AL24"/>
    <mergeCell ref="AJ17:AJ18"/>
    <mergeCell ref="AK17:AK18"/>
    <mergeCell ref="AL17:AL18"/>
    <mergeCell ref="AJ19:AJ20"/>
    <mergeCell ref="AK19:AK20"/>
    <mergeCell ref="AL19:AL20"/>
    <mergeCell ref="AK11:AK12"/>
    <mergeCell ref="AL11:AL12"/>
    <mergeCell ref="AJ13:AJ14"/>
    <mergeCell ref="AK13:AK14"/>
    <mergeCell ref="AL13:AL14"/>
    <mergeCell ref="AJ15:AJ16"/>
    <mergeCell ref="AK15:AK16"/>
    <mergeCell ref="AL15:AL16"/>
    <mergeCell ref="Q33:Q34"/>
    <mergeCell ref="R33:R34"/>
    <mergeCell ref="S33:S34"/>
    <mergeCell ref="AJ7:AJ8"/>
    <mergeCell ref="AK7:AK8"/>
    <mergeCell ref="AL7:AL8"/>
    <mergeCell ref="AJ9:AJ10"/>
    <mergeCell ref="AK9:AK10"/>
    <mergeCell ref="AL9:AL10"/>
    <mergeCell ref="AJ11:AJ12"/>
    <mergeCell ref="Q31:Q32"/>
    <mergeCell ref="R31:R32"/>
    <mergeCell ref="S31:S32"/>
    <mergeCell ref="Q25:Q26"/>
    <mergeCell ref="R25:R26"/>
    <mergeCell ref="S25:S26"/>
    <mergeCell ref="Q27:Q28"/>
    <mergeCell ref="R27:R28"/>
    <mergeCell ref="S27:S28"/>
    <mergeCell ref="R23:R24"/>
    <mergeCell ref="S23:S24"/>
    <mergeCell ref="Q17:Q18"/>
    <mergeCell ref="R17:R18"/>
    <mergeCell ref="S17:S18"/>
    <mergeCell ref="Q19:Q20"/>
    <mergeCell ref="R19:R20"/>
    <mergeCell ref="S19:S20"/>
    <mergeCell ref="Q13:Q14"/>
    <mergeCell ref="R13:R14"/>
    <mergeCell ref="S13:S14"/>
    <mergeCell ref="Q15:Q16"/>
    <mergeCell ref="R15:R16"/>
    <mergeCell ref="S15:S16"/>
    <mergeCell ref="Q9:Q10"/>
    <mergeCell ref="R9:R10"/>
    <mergeCell ref="S9:S10"/>
    <mergeCell ref="Q11:Q12"/>
    <mergeCell ref="R11:R12"/>
    <mergeCell ref="S11:S12"/>
    <mergeCell ref="U5:V5"/>
    <mergeCell ref="B4:C4"/>
    <mergeCell ref="B5:C5"/>
    <mergeCell ref="Q5:S5"/>
    <mergeCell ref="Q7:Q8"/>
    <mergeCell ref="R7:R8"/>
    <mergeCell ref="S7:S8"/>
    <mergeCell ref="B7:B8"/>
    <mergeCell ref="V7:V8"/>
    <mergeCell ref="D3:H3"/>
    <mergeCell ref="J3:N3"/>
    <mergeCell ref="Z5:AC5"/>
    <mergeCell ref="AF5:AI5"/>
    <mergeCell ref="AJ5:AL5"/>
    <mergeCell ref="B1:AL1"/>
    <mergeCell ref="B2:AL2"/>
    <mergeCell ref="M5:P5"/>
    <mergeCell ref="G5:J5"/>
    <mergeCell ref="U4:V4"/>
  </mergeCells>
  <conditionalFormatting sqref="R7 R9 R11 R15 R19 R23 R27 R31 R13 R17 R21 R25 R29 R33 AK7 AK9 AK11 AK15 AK19 AK23 AK27 AK31 AK13 AK17 AK21 AK25 AK29 AK33">
    <cfRule type="cellIs" priority="30" dxfId="38" operator="equal" stopIfTrue="1">
      <formula>0</formula>
    </cfRule>
  </conditionalFormatting>
  <conditionalFormatting sqref="K7:K34 E7:E34 Q11 Q15 Q19 Q23 Q27 Q31 Q13 Q17 Q21 Q25 Q29 Q33 Q7 Q9 AD7:AD34 X7:X34 AJ11 AJ15 AJ19 AJ23 AJ27 AJ31 AJ13 AJ17 AJ21 AJ25 AJ29 AJ33 AJ7 AJ9">
    <cfRule type="cellIs" priority="22" dxfId="20" operator="equal" stopIfTrue="1">
      <formula>0</formula>
    </cfRule>
  </conditionalFormatting>
  <conditionalFormatting sqref="P10 P14 P18 P22 P26 P30 P34 J8:J34 AI10 AI14 AI18 AI22 AI26 AI30 AI34 AC8 AC12 AC16 AC20 AC24 AC28 AC32">
    <cfRule type="expression" priority="19" dxfId="2" stopIfTrue="1">
      <formula>AU8=0.5</formula>
    </cfRule>
    <cfRule type="expression" priority="20" dxfId="1" stopIfTrue="1">
      <formula>AU8=1</formula>
    </cfRule>
    <cfRule type="expression" priority="21" dxfId="0" stopIfTrue="1">
      <formula>AU8=0</formula>
    </cfRule>
  </conditionalFormatting>
  <conditionalFormatting sqref="P8:P9 P11:P13 P15:P17 P19:P21 P23:P25 P27:P29 P31:P33">
    <cfRule type="expression" priority="36" dxfId="2" stopIfTrue="1">
      <formula>AY8=0.5</formula>
    </cfRule>
    <cfRule type="expression" priority="37" dxfId="1" stopIfTrue="1">
      <formula>AY8=1</formula>
    </cfRule>
    <cfRule type="expression" priority="38" dxfId="0" stopIfTrue="1">
      <formula>AY8=0</formula>
    </cfRule>
  </conditionalFormatting>
  <conditionalFormatting sqref="BC7 BC9 BC11 BC13 BC15 BC17 BC19 BC21 BC23 BC25 BC27 BC29 BC31 BC33 BC35 BC37 BC39 BC41 BC43 BC45 BC47 BC49 BC51 BC53 BC55 BC57 BC59 BC61">
    <cfRule type="cellIs" priority="27" dxfId="30" operator="greaterThan" stopIfTrue="1">
      <formula>0</formula>
    </cfRule>
    <cfRule type="cellIs" priority="28" dxfId="29" operator="lessThan" stopIfTrue="1">
      <formula>0</formula>
    </cfRule>
    <cfRule type="cellIs" priority="29" dxfId="20" operator="equal" stopIfTrue="1">
      <formula>0</formula>
    </cfRule>
  </conditionalFormatting>
  <conditionalFormatting sqref="AS4 AW4 G4:I4 M4:O4 Z4:AB4 AF4:AH4">
    <cfRule type="cellIs" priority="23" dxfId="27" operator="equal" stopIfTrue="1">
      <formula>0</formula>
    </cfRule>
  </conditionalFormatting>
  <conditionalFormatting sqref="S31:S33 S7:S9 S11:S13 S15:S17 S19:S21 S23:S25 S27:S29 AL31:AL33 AL7:AL9 AL11:AL13 AL15:AL17 AL19:AL21 AL23:AL25 AL27:AL29">
    <cfRule type="cellIs" priority="43" dxfId="26" operator="equal" stopIfTrue="1">
      <formula>1</formula>
    </cfRule>
    <cfRule type="cellIs" priority="44" dxfId="25" operator="equal" stopIfTrue="1">
      <formula>2</formula>
    </cfRule>
    <cfRule type="cellIs" priority="45" dxfId="39" operator="equal" stopIfTrue="1">
      <formula>3</formula>
    </cfRule>
  </conditionalFormatting>
  <conditionalFormatting sqref="AW7:AW62">
    <cfRule type="expression" priority="13" dxfId="20" stopIfTrue="1">
      <formula>M7+N7=0</formula>
    </cfRule>
    <cfRule type="expression" priority="14" dxfId="1" stopIfTrue="1">
      <formula>AY7=1</formula>
    </cfRule>
    <cfRule type="expression" priority="15" dxfId="0" stopIfTrue="1">
      <formula>AY7=0</formula>
    </cfRule>
  </conditionalFormatting>
  <conditionalFormatting sqref="AS7:AS62">
    <cfRule type="expression" priority="49" dxfId="20" stopIfTrue="1">
      <formula>G7+H7=0</formula>
    </cfRule>
    <cfRule type="expression" priority="50" dxfId="1" stopIfTrue="1">
      <formula>AU7=1</formula>
    </cfRule>
    <cfRule type="expression" priority="51" dxfId="0" stopIfTrue="1">
      <formula>AU7=0</formula>
    </cfRule>
  </conditionalFormatting>
  <conditionalFormatting sqref="AC9:AC11 AC29:AC31 AC13:AC15 AC17:AC19 AC21:AC23 AC25:AC27 AC33:AC34">
    <cfRule type="expression" priority="52" dxfId="2" stopIfTrue="1">
      <formula>AU37=0.5</formula>
    </cfRule>
    <cfRule type="expression" priority="53" dxfId="1" stopIfTrue="1">
      <formula>AU37=1</formula>
    </cfRule>
    <cfRule type="expression" priority="54" dxfId="0" stopIfTrue="1">
      <formula>AU37=0</formula>
    </cfRule>
  </conditionalFormatting>
  <conditionalFormatting sqref="AI8:AI9 AI11:AI13 AI15:AI17 AI19:AI21 AI23:AI25 AI27:AI29 AI31:AI33">
    <cfRule type="expression" priority="55" dxfId="2" stopIfTrue="1">
      <formula>AY36=0.5</formula>
    </cfRule>
    <cfRule type="expression" priority="56" dxfId="1" stopIfTrue="1">
      <formula>AY36=1</formula>
    </cfRule>
    <cfRule type="expression" priority="57" dxfId="0" stopIfTrue="1">
      <formula>AY36=0</formula>
    </cfRule>
  </conditionalFormatting>
  <conditionalFormatting sqref="J7:J34">
    <cfRule type="expression" priority="10" dxfId="2" stopIfTrue="1">
      <formula>AU7=$O$3</formula>
    </cfRule>
    <cfRule type="expression" priority="11" dxfId="1" stopIfTrue="1">
      <formula>AU7=$I$3</formula>
    </cfRule>
    <cfRule type="expression" priority="12" dxfId="0" stopIfTrue="1">
      <formula>AU7=0</formula>
    </cfRule>
  </conditionalFormatting>
  <conditionalFormatting sqref="P7:P34">
    <cfRule type="expression" priority="7" dxfId="2" stopIfTrue="1">
      <formula>AY7=$O$3</formula>
    </cfRule>
    <cfRule type="expression" priority="8" dxfId="1" stopIfTrue="1">
      <formula>AY7=$I$3</formula>
    </cfRule>
    <cfRule type="expression" priority="9" dxfId="0" stopIfTrue="1">
      <formula>AY7=0</formula>
    </cfRule>
  </conditionalFormatting>
  <conditionalFormatting sqref="AC7:AC34">
    <cfRule type="expression" priority="4" dxfId="2" stopIfTrue="1">
      <formula>AU35=$O$3</formula>
    </cfRule>
    <cfRule type="expression" priority="5" dxfId="1" stopIfTrue="1">
      <formula>AU35=$I$3</formula>
    </cfRule>
    <cfRule type="expression" priority="6" dxfId="0" stopIfTrue="1">
      <formula>AU35=0</formula>
    </cfRule>
  </conditionalFormatting>
  <conditionalFormatting sqref="AI7:AI34">
    <cfRule type="expression" priority="1" dxfId="2" stopIfTrue="1">
      <formula>AY35=$O$3</formula>
    </cfRule>
    <cfRule type="expression" priority="2" dxfId="1" stopIfTrue="1">
      <formula>AY35=$I$3</formula>
    </cfRule>
    <cfRule type="expression" priority="3" dxfId="0" stopIfTrue="1">
      <formula>AY35=0</formula>
    </cfRule>
  </conditionalFormatting>
  <dataValidations count="1">
    <dataValidation type="list" allowBlank="1" showInputMessage="1" showErrorMessage="1" sqref="V7:W7 V13:W13 V17:W17 V15:W15 V11:W11 V25:W25 V23:W23 V19:W19 V21:W21 C31:D31 C33:D33 C23:D23 C27:D27 C29:D29 C25:D25 C15:D15 C19:D19 C21:D21 C17:D17 C9:D9 C13:D13 C11:D11 C7:D7 V9:W9 W31 W33 W27 W29">
      <formula1>skips</formula1>
    </dataValidation>
  </dataValidations>
  <printOptions/>
  <pageMargins left="0.21" right="0.49" top="0.49" bottom="0.1968503937007874" header="0.76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2012-11-15T23:22:17Z</cp:lastPrinted>
  <dcterms:created xsi:type="dcterms:W3CDTF">2011-07-01T07:56:29Z</dcterms:created>
  <dcterms:modified xsi:type="dcterms:W3CDTF">2017-01-11T01:49:12Z</dcterms:modified>
  <cp:category/>
  <cp:version/>
  <cp:contentType/>
  <cp:contentStatus/>
</cp:coreProperties>
</file>