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9630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'Sheet1'!$B$1:$AL$24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<sst xmlns="http://schemas.openxmlformats.org/spreadsheetml/2006/main" count="281" uniqueCount="69">
  <si>
    <t>Team</t>
  </si>
  <si>
    <t>Wins</t>
  </si>
  <si>
    <t>ROUND 1</t>
  </si>
  <si>
    <t>ROUND 2</t>
  </si>
  <si>
    <t>TOTALS</t>
  </si>
  <si>
    <t>Skips Name</t>
  </si>
  <si>
    <t>Rank</t>
  </si>
  <si>
    <t>M'gin</t>
  </si>
  <si>
    <t>F</t>
  </si>
  <si>
    <t>A</t>
  </si>
  <si>
    <t>Other heading info</t>
  </si>
  <si>
    <t>Tournament Name etc. Here.</t>
  </si>
  <si>
    <t>Ends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</si>
  <si>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</si>
  <si>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</si>
  <si>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</si>
  <si>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</si>
  <si>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</si>
  <si>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</si>
  <si>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</si>
  <si>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</si>
  <si>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</si>
  <si>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</si>
  <si>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</si>
  <si>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</si>
  <si>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</si>
  <si>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</si>
  <si>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</si>
  <si>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</si>
  <si>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</si>
  <si>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</si>
  <si>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</si>
  <si>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</si>
  <si>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</si>
  <si>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</si>
  <si>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</si>
  <si>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13A</t>
  </si>
  <si>
    <t>13B</t>
  </si>
  <si>
    <t>14A</t>
  </si>
  <si>
    <t>14B</t>
  </si>
  <si>
    <t>8A</t>
  </si>
  <si>
    <t>8B</t>
  </si>
  <si>
    <t>9A</t>
  </si>
  <si>
    <t>9B</t>
  </si>
  <si>
    <t>10A</t>
  </si>
  <si>
    <t>10B</t>
  </si>
  <si>
    <t>11A</t>
  </si>
  <si>
    <t>18B</t>
  </si>
  <si>
    <t>18A</t>
  </si>
  <si>
    <t>17B</t>
  </si>
  <si>
    <t>15A</t>
  </si>
  <si>
    <t>15B</t>
  </si>
  <si>
    <t>16A</t>
  </si>
  <si>
    <t>16B</t>
  </si>
  <si>
    <t>17A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</si>
  <si>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</si>
  <si>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</si>
  <si>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</si>
  <si>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</si>
  <si>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</si>
  <si>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</si>
  <si>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</si>
  <si>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B</t>
  </si>
  <si>
    <t>TEAM</t>
  </si>
  <si>
    <t>No. of ends=</t>
  </si>
  <si>
    <t>OPP.</t>
  </si>
  <si>
    <t>18 SIDE TOURNAMENT DRAW</t>
  </si>
  <si>
    <t>Points for WIN=</t>
  </si>
  <si>
    <t>Points for DRAW=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</si>
</sst>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8"/>
      <color indexed="63"/>
      <name val="Arial"/>
      <family val="2"/>
    </font>
    <font>
      <b/>
      <sz val="13"/>
      <color indexed="17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sz val="12"/>
      <color indexed="63"/>
      <name val="Arial"/>
      <family val="2"/>
    </font>
    <font>
      <b/>
      <sz val="16"/>
      <color indexed="17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12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ck"/>
      <right style="hair"/>
      <top style="thick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hair"/>
      <right>
        <color indexed="63"/>
      </right>
      <top style="thick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/>
      <top style="thick"/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8"/>
      </bottom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34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172" fontId="21" fillId="39" borderId="18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5" fillId="37" borderId="15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19" fillId="37" borderId="22" xfId="0" applyFont="1" applyFill="1" applyBorder="1" applyAlignment="1" applyProtection="1">
      <alignment horizontal="center" vertical="center"/>
      <protection locked="0"/>
    </xf>
    <xf numFmtId="0" fontId="20" fillId="37" borderId="22" xfId="0" applyFont="1" applyFill="1" applyBorder="1" applyAlignment="1" applyProtection="1">
      <alignment horizontal="center" vertical="center"/>
      <protection locked="0"/>
    </xf>
    <xf numFmtId="172" fontId="20" fillId="37" borderId="22" xfId="0" applyNumberFormat="1" applyFont="1" applyFill="1" applyBorder="1" applyAlignment="1" applyProtection="1">
      <alignment horizontal="center" vertical="center"/>
      <protection locked="0"/>
    </xf>
    <xf numFmtId="0" fontId="19" fillId="37" borderId="23" xfId="0" applyFont="1" applyFill="1" applyBorder="1" applyAlignment="1" applyProtection="1">
      <alignment horizontal="center" vertical="center"/>
      <protection locked="0"/>
    </xf>
    <xf numFmtId="0" fontId="20" fillId="37" borderId="23" xfId="0" applyFont="1" applyFill="1" applyBorder="1" applyAlignment="1" applyProtection="1">
      <alignment horizontal="center" vertical="center"/>
      <protection locked="0"/>
    </xf>
    <xf numFmtId="172" fontId="20" fillId="37" borderId="23" xfId="0" applyNumberFormat="1" applyFont="1" applyFill="1" applyBorder="1" applyAlignment="1" applyProtection="1">
      <alignment horizontal="center" vertical="center"/>
      <protection locked="0"/>
    </xf>
    <xf numFmtId="0" fontId="19" fillId="37" borderId="24" xfId="0" applyFont="1" applyFill="1" applyBorder="1" applyAlignment="1" applyProtection="1">
      <alignment horizontal="center" vertical="center"/>
      <protection locked="0"/>
    </xf>
    <xf numFmtId="0" fontId="20" fillId="37" borderId="24" xfId="0" applyFont="1" applyFill="1" applyBorder="1" applyAlignment="1" applyProtection="1">
      <alignment horizontal="center" vertical="center"/>
      <protection locked="0"/>
    </xf>
    <xf numFmtId="172" fontId="20" fillId="37" borderId="24" xfId="0" applyNumberFormat="1" applyFont="1" applyFill="1" applyBorder="1" applyAlignment="1" applyProtection="1">
      <alignment horizontal="center" vertical="center"/>
      <protection locked="0"/>
    </xf>
    <xf numFmtId="0" fontId="19" fillId="37" borderId="25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172" fontId="20" fillId="37" borderId="25" xfId="0" applyNumberFormat="1" applyFont="1" applyFill="1" applyBorder="1" applyAlignment="1" applyProtection="1">
      <alignment horizontal="center" vertical="center"/>
      <protection locked="0"/>
    </xf>
    <xf numFmtId="0" fontId="4" fillId="36" borderId="26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22" fillId="39" borderId="27" xfId="0" applyFont="1" applyFill="1" applyBorder="1" applyAlignment="1">
      <alignment vertical="center"/>
    </xf>
    <xf numFmtId="0" fontId="14" fillId="34" borderId="27" xfId="0" applyFont="1" applyFill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4" fillId="0" borderId="0" xfId="0" applyFont="1" applyAlignment="1" applyProtection="1">
      <alignment horizontal="left" vertical="center"/>
      <protection locked="0"/>
    </xf>
    <xf numFmtId="0" fontId="7" fillId="37" borderId="24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7" fillId="37" borderId="25" xfId="0" applyFont="1" applyFill="1" applyBorder="1" applyAlignment="1" applyProtection="1">
      <alignment horizontal="center" vertical="center"/>
      <protection locked="0"/>
    </xf>
    <xf numFmtId="0" fontId="17" fillId="37" borderId="2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/>
      <protection/>
    </xf>
    <xf numFmtId="0" fontId="17" fillId="37" borderId="23" xfId="0" applyFont="1" applyFill="1" applyBorder="1" applyAlignment="1" applyProtection="1">
      <alignment horizontal="center" vertical="center"/>
      <protection locked="0"/>
    </xf>
    <xf numFmtId="0" fontId="25" fillId="37" borderId="30" xfId="0" applyFont="1" applyFill="1" applyBorder="1" applyAlignment="1" applyProtection="1">
      <alignment horizontal="center" vertical="center"/>
      <protection/>
    </xf>
    <xf numFmtId="0" fontId="17" fillId="37" borderId="25" xfId="0" applyFont="1" applyFill="1" applyBorder="1" applyAlignment="1" applyProtection="1">
      <alignment horizontal="center" vertical="center"/>
      <protection locked="0"/>
    </xf>
    <xf numFmtId="0" fontId="25" fillId="37" borderId="31" xfId="0" applyFont="1" applyFill="1" applyBorder="1" applyAlignment="1" applyProtection="1">
      <alignment horizontal="center" vertical="center"/>
      <protection/>
    </xf>
    <xf numFmtId="0" fontId="13" fillId="38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/>
    </xf>
    <xf numFmtId="0" fontId="13" fillId="38" borderId="37" xfId="0" applyFont="1" applyFill="1" applyBorder="1" applyAlignment="1">
      <alignment horizontal="center" vertical="center"/>
    </xf>
    <xf numFmtId="0" fontId="14" fillId="39" borderId="33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37" borderId="38" xfId="0" applyFont="1" applyFill="1" applyBorder="1" applyAlignment="1" applyProtection="1">
      <alignment horizontal="center" vertical="center" shrinkToFit="1"/>
      <protection locked="0"/>
    </xf>
    <xf numFmtId="0" fontId="7" fillId="37" borderId="39" xfId="0" applyFont="1" applyFill="1" applyBorder="1" applyAlignment="1" applyProtection="1">
      <alignment horizontal="center" vertical="center" shrinkToFit="1"/>
      <protection locked="0"/>
    </xf>
    <xf numFmtId="0" fontId="13" fillId="38" borderId="40" xfId="0" applyFont="1" applyFill="1" applyBorder="1" applyAlignment="1">
      <alignment horizontal="left" vertical="center"/>
    </xf>
    <xf numFmtId="0" fontId="13" fillId="38" borderId="41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17" fillId="37" borderId="38" xfId="0" applyFont="1" applyFill="1" applyBorder="1" applyAlignment="1" applyProtection="1">
      <alignment horizontal="center" vertical="center" shrinkToFit="1"/>
      <protection locked="0"/>
    </xf>
    <xf numFmtId="0" fontId="35" fillId="39" borderId="24" xfId="0" applyFont="1" applyFill="1" applyBorder="1" applyAlignment="1" applyProtection="1">
      <alignment horizontal="center" vertical="center"/>
      <protection locked="0"/>
    </xf>
    <xf numFmtId="0" fontId="17" fillId="37" borderId="39" xfId="0" applyFont="1" applyFill="1" applyBorder="1" applyAlignment="1" applyProtection="1">
      <alignment horizontal="center" vertical="center" shrinkToFit="1"/>
      <protection locked="0"/>
    </xf>
    <xf numFmtId="0" fontId="35" fillId="39" borderId="23" xfId="0" applyFont="1" applyFill="1" applyBorder="1" applyAlignment="1" applyProtection="1">
      <alignment horizontal="center" vertical="center"/>
      <protection locked="0"/>
    </xf>
    <xf numFmtId="0" fontId="35" fillId="39" borderId="25" xfId="0" applyFont="1" applyFill="1" applyBorder="1" applyAlignment="1" applyProtection="1">
      <alignment horizontal="center" vertical="center"/>
      <protection locked="0"/>
    </xf>
    <xf numFmtId="0" fontId="35" fillId="34" borderId="24" xfId="0" applyFont="1" applyFill="1" applyBorder="1" applyAlignment="1" applyProtection="1">
      <alignment horizontal="center" vertical="center"/>
      <protection locked="0"/>
    </xf>
    <xf numFmtId="0" fontId="35" fillId="34" borderId="23" xfId="0" applyFont="1" applyFill="1" applyBorder="1" applyAlignment="1" applyProtection="1">
      <alignment horizontal="center" vertical="center"/>
      <protection locked="0"/>
    </xf>
    <xf numFmtId="0" fontId="35" fillId="34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/>
    </xf>
    <xf numFmtId="0" fontId="14" fillId="40" borderId="42" xfId="0" applyFont="1" applyFill="1" applyBorder="1" applyAlignment="1">
      <alignment horizontal="center" vertical="center"/>
    </xf>
    <xf numFmtId="0" fontId="35" fillId="40" borderId="43" xfId="0" applyNumberFormat="1" applyFont="1" applyFill="1" applyBorder="1" applyAlignment="1" applyProtection="1">
      <alignment horizontal="center" vertical="center"/>
      <protection locked="0"/>
    </xf>
    <xf numFmtId="0" fontId="35" fillId="40" borderId="44" xfId="0" applyNumberFormat="1" applyFont="1" applyFill="1" applyBorder="1" applyAlignment="1" applyProtection="1">
      <alignment horizontal="center" vertical="center"/>
      <protection locked="0"/>
    </xf>
    <xf numFmtId="0" fontId="35" fillId="40" borderId="45" xfId="0" applyNumberFormat="1" applyFont="1" applyFill="1" applyBorder="1" applyAlignment="1" applyProtection="1">
      <alignment horizontal="center" vertical="center"/>
      <protection locked="0"/>
    </xf>
    <xf numFmtId="0" fontId="35" fillId="40" borderId="46" xfId="0" applyNumberFormat="1" applyFont="1" applyFill="1" applyBorder="1" applyAlignment="1" applyProtection="1">
      <alignment horizontal="center" vertical="center"/>
      <protection locked="0"/>
    </xf>
    <xf numFmtId="0" fontId="14" fillId="40" borderId="47" xfId="0" applyFont="1" applyFill="1" applyBorder="1" applyAlignment="1">
      <alignment horizontal="center" vertical="center"/>
    </xf>
    <xf numFmtId="0" fontId="35" fillId="40" borderId="48" xfId="0" applyNumberFormat="1" applyFont="1" applyFill="1" applyBorder="1" applyAlignment="1" applyProtection="1">
      <alignment horizontal="center" vertical="center"/>
      <protection locked="0"/>
    </xf>
    <xf numFmtId="0" fontId="35" fillId="40" borderId="49" xfId="0" applyNumberFormat="1" applyFont="1" applyFill="1" applyBorder="1" applyAlignment="1" applyProtection="1">
      <alignment horizontal="center" vertical="center"/>
      <protection locked="0"/>
    </xf>
    <xf numFmtId="172" fontId="71" fillId="0" borderId="15" xfId="0" applyNumberFormat="1" applyFont="1" applyBorder="1" applyAlignment="1" applyProtection="1">
      <alignment horizontal="left" vertical="center"/>
      <protection locked="0"/>
    </xf>
    <xf numFmtId="0" fontId="36" fillId="0" borderId="15" xfId="0" applyFont="1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26" fillId="39" borderId="50" xfId="0" applyFont="1" applyFill="1" applyBorder="1" applyAlignment="1">
      <alignment horizontal="center" vertical="center"/>
    </xf>
    <xf numFmtId="0" fontId="26" fillId="39" borderId="51" xfId="0" applyFont="1" applyFill="1" applyBorder="1" applyAlignment="1">
      <alignment horizontal="center" vertical="center"/>
    </xf>
    <xf numFmtId="0" fontId="26" fillId="39" borderId="52" xfId="0" applyFont="1" applyFill="1" applyBorder="1" applyAlignment="1">
      <alignment horizontal="center" vertical="center"/>
    </xf>
    <xf numFmtId="0" fontId="27" fillId="34" borderId="50" xfId="0" applyFont="1" applyFill="1" applyBorder="1" applyAlignment="1">
      <alignment horizontal="center" vertical="center"/>
    </xf>
    <xf numFmtId="0" fontId="27" fillId="34" borderId="51" xfId="0" applyFont="1" applyFill="1" applyBorder="1" applyAlignment="1">
      <alignment horizontal="center" vertical="center"/>
    </xf>
    <xf numFmtId="0" fontId="27" fillId="34" borderId="42" xfId="0" applyFont="1" applyFill="1" applyBorder="1" applyAlignment="1">
      <alignment horizontal="center" vertical="center"/>
    </xf>
    <xf numFmtId="0" fontId="23" fillId="38" borderId="53" xfId="0" applyFont="1" applyFill="1" applyBorder="1" applyAlignment="1">
      <alignment horizontal="center" vertical="center"/>
    </xf>
    <xf numFmtId="0" fontId="23" fillId="38" borderId="28" xfId="0" applyFont="1" applyFill="1" applyBorder="1" applyAlignment="1">
      <alignment horizontal="center" vertical="center"/>
    </xf>
    <xf numFmtId="0" fontId="23" fillId="38" borderId="54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28" fillId="37" borderId="24" xfId="0" applyNumberFormat="1" applyFont="1" applyFill="1" applyBorder="1" applyAlignment="1">
      <alignment horizontal="center" vertical="center"/>
    </xf>
    <xf numFmtId="0" fontId="28" fillId="37" borderId="22" xfId="0" applyNumberFormat="1" applyFont="1" applyFill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13" fillId="38" borderId="53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/>
    </xf>
    <xf numFmtId="0" fontId="13" fillId="38" borderId="54" xfId="0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0" fontId="28" fillId="0" borderId="58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28" fillId="0" borderId="62" xfId="0" applyNumberFormat="1" applyFont="1" applyBorder="1" applyAlignment="1">
      <alignment horizontal="center" vertical="center"/>
    </xf>
    <xf numFmtId="0" fontId="28" fillId="37" borderId="6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9" fillId="37" borderId="66" xfId="0" applyFont="1" applyFill="1" applyBorder="1" applyAlignment="1" applyProtection="1">
      <alignment horizontal="left" vertical="center" shrinkToFit="1"/>
      <protection locked="0"/>
    </xf>
    <xf numFmtId="0" fontId="29" fillId="37" borderId="67" xfId="0" applyFont="1" applyFill="1" applyBorder="1" applyAlignment="1" applyProtection="1">
      <alignment horizontal="left" vertical="center" shrinkToFit="1"/>
      <protection locked="0"/>
    </xf>
    <xf numFmtId="1" fontId="7" fillId="0" borderId="68" xfId="0" applyNumberFormat="1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0" fontId="29" fillId="37" borderId="70" xfId="0" applyFont="1" applyFill="1" applyBorder="1" applyAlignment="1" applyProtection="1">
      <alignment horizontal="left" vertical="center" shrinkToFit="1"/>
      <protection locked="0"/>
    </xf>
    <xf numFmtId="0" fontId="29" fillId="37" borderId="71" xfId="0" applyFont="1" applyFill="1" applyBorder="1" applyAlignment="1" applyProtection="1">
      <alignment horizontal="left" vertical="center" shrinkToFit="1"/>
      <protection locked="0"/>
    </xf>
    <xf numFmtId="1" fontId="7" fillId="0" borderId="7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H3" sqref="H3"/>
    </sheetView>
  </sheetViews>
  <sheetFormatPr defaultColWidth="9.140625" defaultRowHeight="12.75"/>
  <cols>
    <col min="1" max="1" width="8.8515625" style="1" customWidth="1"/>
    <col min="2" max="8" width="17.28125" style="0" customWidth="1"/>
  </cols>
  <sheetData>
    <row r="1" spans="1:10" ht="12.75">
      <c r="A1" s="5" t="s">
        <v>15</v>
      </c>
      <c r="B1" s="3" t="s">
        <v>56</v>
      </c>
      <c r="C1" s="3" t="s">
        <v>57</v>
      </c>
      <c r="D1" s="3" t="s">
        <v>58</v>
      </c>
      <c r="E1" s="3" t="s">
        <v>59</v>
      </c>
      <c r="F1" s="3" t="s">
        <v>60</v>
      </c>
      <c r="G1" s="3" t="s">
        <v>61</v>
      </c>
      <c r="H1" s="3" t="s">
        <v>55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4"/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2.75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2.75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2.75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>
      <c r="A24" s="5">
        <v>22</v>
      </c>
      <c r="B24" s="3"/>
      <c r="C24" s="3"/>
      <c r="D24" s="3"/>
      <c r="E24" s="3"/>
      <c r="F24" s="3"/>
      <c r="G24" s="3"/>
      <c r="H24" s="4"/>
      <c r="I24" s="3"/>
      <c r="J24" s="3"/>
    </row>
    <row r="25" spans="1:10" ht="12.75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F44"/>
  <sheetViews>
    <sheetView showGridLines="0" showRowColHeaders="0" tabSelected="1" zoomScale="65" zoomScaleNormal="6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M7" sqref="AM7"/>
    </sheetView>
  </sheetViews>
  <sheetFormatPr defaultColWidth="9.140625" defaultRowHeight="12.75"/>
  <cols>
    <col min="1" max="1" width="48.140625" style="0" customWidth="1"/>
    <col min="2" max="2" width="6.57421875" style="1" customWidth="1"/>
    <col min="3" max="3" width="21.7109375" style="1" customWidth="1"/>
    <col min="4" max="4" width="4.00390625" style="1" customWidth="1"/>
    <col min="5" max="6" width="6.8515625" style="1" customWidth="1"/>
    <col min="7" max="8" width="6.00390625" style="1" customWidth="1"/>
    <col min="9" max="9" width="9.00390625" style="1" customWidth="1"/>
    <col min="10" max="10" width="9.00390625" style="2" customWidth="1"/>
    <col min="11" max="12" width="6.8515625" style="2" customWidth="1"/>
    <col min="13" max="14" width="6.28125" style="1" customWidth="1"/>
    <col min="15" max="16" width="8.8515625" style="1" customWidth="1"/>
    <col min="17" max="17" width="8.00390625" style="1" customWidth="1"/>
    <col min="18" max="18" width="8.8515625" style="1" customWidth="1"/>
    <col min="19" max="19" width="8.57421875" style="1" customWidth="1"/>
    <col min="20" max="20" width="1.7109375" style="0" customWidth="1"/>
    <col min="22" max="22" width="21.7109375" style="0" customWidth="1"/>
    <col min="23" max="23" width="4.140625" style="0" customWidth="1"/>
    <col min="24" max="25" width="6.8515625" style="0" customWidth="1"/>
    <col min="26" max="27" width="6.28125" style="0" customWidth="1"/>
    <col min="28" max="29" width="8.8515625" style="0" customWidth="1"/>
    <col min="30" max="31" width="6.7109375" style="0" customWidth="1"/>
    <col min="32" max="33" width="6.28125" style="0" customWidth="1"/>
    <col min="34" max="35" width="8.8515625" style="0" customWidth="1"/>
    <col min="36" max="36" width="8.00390625" style="0" customWidth="1"/>
    <col min="37" max="38" width="8.7109375" style="0" customWidth="1"/>
    <col min="40" max="40" width="47.57421875" style="0" customWidth="1"/>
    <col min="41" max="46" width="9.140625" style="0" hidden="1" customWidth="1"/>
    <col min="47" max="47" width="0" style="0" hidden="1" customWidth="1"/>
    <col min="48" max="49" width="6.7109375" style="1" hidden="1" customWidth="1"/>
    <col min="50" max="50" width="6.7109375" style="2" hidden="1" customWidth="1"/>
    <col min="51" max="51" width="8.8515625" style="0" hidden="1" customWidth="1"/>
    <col min="52" max="54" width="6.7109375" style="1" hidden="1" customWidth="1"/>
    <col min="55" max="55" width="8.8515625" style="0" hidden="1" customWidth="1"/>
    <col min="56" max="56" width="9.28125" style="1" hidden="1" customWidth="1"/>
    <col min="57" max="57" width="8.8515625" style="0" hidden="1" customWidth="1"/>
    <col min="58" max="58" width="8.00390625" style="0" hidden="1" customWidth="1"/>
  </cols>
  <sheetData>
    <row r="1" spans="2:56" ht="23.25">
      <c r="B1" s="111" t="s">
        <v>11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V1" s="45"/>
      <c r="AW1" s="45"/>
      <c r="AX1" s="45"/>
      <c r="AZ1" s="45"/>
      <c r="BA1" s="45"/>
      <c r="BB1" s="45"/>
      <c r="BD1" s="45"/>
    </row>
    <row r="2" spans="2:56" ht="23.25">
      <c r="B2" s="111" t="s">
        <v>10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V2" s="45"/>
      <c r="AW2" s="45"/>
      <c r="AX2" s="45"/>
      <c r="AZ2" s="45"/>
      <c r="BA2" s="45"/>
      <c r="BB2" s="45"/>
      <c r="BD2" s="45"/>
    </row>
    <row r="3" spans="3:54" ht="32.25" customHeight="1" thickBot="1">
      <c r="C3" s="13"/>
      <c r="D3" s="101" t="s">
        <v>67</v>
      </c>
      <c r="E3" s="101"/>
      <c r="F3" s="101"/>
      <c r="G3" s="101"/>
      <c r="H3" s="99">
        <v>1</v>
      </c>
      <c r="I3" s="100"/>
      <c r="J3" s="101" t="s">
        <v>68</v>
      </c>
      <c r="K3" s="101"/>
      <c r="L3" s="101"/>
      <c r="M3" s="101"/>
      <c r="N3" s="99">
        <v>0.5</v>
      </c>
      <c r="O3" s="17"/>
      <c r="P3" s="30"/>
      <c r="AV3" s="15"/>
      <c r="AW3" s="15"/>
      <c r="AX3" s="16"/>
      <c r="AZ3" s="17"/>
      <c r="BA3" s="17"/>
      <c r="BB3" s="17"/>
    </row>
    <row r="4" spans="2:56" ht="9" customHeight="1" thickBot="1" thickTop="1">
      <c r="B4" s="112"/>
      <c r="C4" s="113"/>
      <c r="D4" s="18"/>
      <c r="E4" s="18"/>
      <c r="F4" s="14"/>
      <c r="G4" s="8">
        <f>(SUM(G7:G44)+SUM(Z7:Z24))-(SUM(H7:H44)+SUM(AA7:AA24))</f>
        <v>0</v>
      </c>
      <c r="H4" s="9">
        <f>(SUM(H7:H44)+SUM(AA7:AA24))-(SUM(G7:G44)+SUM(Z7:Z24))</f>
        <v>0</v>
      </c>
      <c r="I4" s="44">
        <f>IF(MOD(SUM(I7:I24)+SUM(AB7:AB24),$E$5)=0,0,MOD(SUM(I7:I24)+SUM(AB7:AB24),$E$5))</f>
        <v>0</v>
      </c>
      <c r="J4" s="29"/>
      <c r="K4" s="18"/>
      <c r="L4" s="14"/>
      <c r="M4" s="8">
        <f>(SUM(M7:M44)+SUM(AF7:AF24))-(SUM(N7:N44)+SUM(AG7:AG24))</f>
        <v>0</v>
      </c>
      <c r="N4" s="9">
        <f>(SUM(N7:N44)+SUM(AG7:AG24))-(SUM(M7:M44)+SUM(AF7:AF24))</f>
        <v>0</v>
      </c>
      <c r="O4" s="44">
        <f>IF(MOD(SUM(O7:O24)+SUM(AH7:AH24),$E$5)=0,0,MOD(SUM(O7:O24)+SUM(AH7:AH24),$E$5))</f>
        <v>0</v>
      </c>
      <c r="P4" s="29"/>
      <c r="Q4" s="49"/>
      <c r="R4" s="49"/>
      <c r="S4" s="49"/>
      <c r="U4" s="112"/>
      <c r="V4" s="113"/>
      <c r="W4" s="18"/>
      <c r="X4" s="18"/>
      <c r="Y4" s="14"/>
      <c r="Z4" s="8">
        <f>(SUM(Z7:Z44)+SUM(G7:G24))-(SUM(AA7:AA44)+SUM(H7:H24))</f>
        <v>0</v>
      </c>
      <c r="AA4" s="9">
        <f>(SUM(AA7:AA44)+SUM(H7:H24))-(SUM(Z7:Z44)+SUM(G7:G24))</f>
        <v>0</v>
      </c>
      <c r="AB4" s="44">
        <f>IF(MOD(SUM(AB7:AB24)+SUM(I7:I24),$E$5)=0,0,MOD(SUM(AB7:AB24)+SUM(I7:I24),$E$5))</f>
        <v>0</v>
      </c>
      <c r="AC4" s="29"/>
      <c r="AD4" s="18"/>
      <c r="AE4" s="14"/>
      <c r="AF4" s="8">
        <f>(SUM(AF7:AF44)+SUM(M7:M24))-(SUM(AG7:AG44)+SUM(N7:N24))</f>
        <v>0</v>
      </c>
      <c r="AG4" s="9">
        <f>(SUM(AG7:AG44)+SUM(N7:N24))-(SUM(AF7:AF44)+SUM(M7:M24))</f>
        <v>0</v>
      </c>
      <c r="AH4" s="44">
        <f>IF(MOD(SUM(AH7:AH24)+SUM(O7:O24),$E$5)=0,0,MOD(SUM(AH7:AH24)+SUM(O7:O24),$E$5))</f>
        <v>0</v>
      </c>
      <c r="AI4" s="29"/>
      <c r="AJ4" s="49"/>
      <c r="AK4" s="49"/>
      <c r="AL4" s="49"/>
      <c r="AV4" s="9">
        <f>SUM(AV7:AV42)</f>
        <v>0</v>
      </c>
      <c r="AW4" s="10"/>
      <c r="AX4" s="10"/>
      <c r="AZ4" s="9">
        <f>SUM(AZ7:AZ42)</f>
        <v>0</v>
      </c>
      <c r="BA4" s="10"/>
      <c r="BB4" s="10"/>
      <c r="BD4" s="49"/>
    </row>
    <row r="5" spans="2:58" ht="25.5" customHeight="1" thickBot="1" thickTop="1">
      <c r="B5" s="128" t="s">
        <v>64</v>
      </c>
      <c r="C5" s="128"/>
      <c r="D5" s="128"/>
      <c r="E5" s="50">
        <v>15</v>
      </c>
      <c r="F5" s="20"/>
      <c r="G5" s="102" t="s">
        <v>2</v>
      </c>
      <c r="H5" s="103"/>
      <c r="I5" s="103"/>
      <c r="J5" s="104"/>
      <c r="K5" s="19"/>
      <c r="L5" s="20"/>
      <c r="M5" s="105" t="s">
        <v>3</v>
      </c>
      <c r="N5" s="106"/>
      <c r="O5" s="106"/>
      <c r="P5" s="107"/>
      <c r="Q5" s="119" t="s">
        <v>4</v>
      </c>
      <c r="R5" s="120"/>
      <c r="S5" s="121"/>
      <c r="U5" s="114"/>
      <c r="V5" s="114"/>
      <c r="W5" s="73"/>
      <c r="X5" s="25"/>
      <c r="Y5" s="20"/>
      <c r="Z5" s="102" t="s">
        <v>2</v>
      </c>
      <c r="AA5" s="103"/>
      <c r="AB5" s="103"/>
      <c r="AC5" s="104"/>
      <c r="AD5" s="19"/>
      <c r="AE5" s="20"/>
      <c r="AF5" s="105" t="s">
        <v>3</v>
      </c>
      <c r="AG5" s="106"/>
      <c r="AH5" s="106"/>
      <c r="AI5" s="107"/>
      <c r="AJ5" s="108" t="s">
        <v>4</v>
      </c>
      <c r="AK5" s="109"/>
      <c r="AL5" s="110"/>
      <c r="AV5" s="46"/>
      <c r="AW5" s="46"/>
      <c r="AX5" s="46"/>
      <c r="AZ5" s="47"/>
      <c r="BA5" s="47"/>
      <c r="BB5" s="47"/>
      <c r="BD5" s="48"/>
      <c r="BF5" s="11" t="s">
        <v>13</v>
      </c>
    </row>
    <row r="6" spans="2:58" ht="30" customHeight="1" thickBot="1" thickTop="1">
      <c r="B6" s="60" t="s">
        <v>0</v>
      </c>
      <c r="C6" s="76" t="s">
        <v>5</v>
      </c>
      <c r="D6" s="77"/>
      <c r="E6" s="91" t="s">
        <v>17</v>
      </c>
      <c r="F6" s="68" t="s">
        <v>18</v>
      </c>
      <c r="G6" s="69" t="s">
        <v>8</v>
      </c>
      <c r="H6" s="70" t="s">
        <v>9</v>
      </c>
      <c r="I6" s="71" t="s">
        <v>12</v>
      </c>
      <c r="J6" s="71" t="s">
        <v>16</v>
      </c>
      <c r="K6" s="96" t="s">
        <v>17</v>
      </c>
      <c r="L6" s="61" t="s">
        <v>18</v>
      </c>
      <c r="M6" s="62" t="s">
        <v>8</v>
      </c>
      <c r="N6" s="63" t="s">
        <v>9</v>
      </c>
      <c r="O6" s="64" t="s">
        <v>12</v>
      </c>
      <c r="P6" s="63" t="s">
        <v>16</v>
      </c>
      <c r="Q6" s="65" t="s">
        <v>1</v>
      </c>
      <c r="R6" s="66" t="s">
        <v>12</v>
      </c>
      <c r="S6" s="67" t="s">
        <v>6</v>
      </c>
      <c r="T6" s="72"/>
      <c r="U6" s="60" t="s">
        <v>0</v>
      </c>
      <c r="V6" s="76" t="s">
        <v>5</v>
      </c>
      <c r="W6" s="77"/>
      <c r="X6" s="91" t="s">
        <v>17</v>
      </c>
      <c r="Y6" s="68" t="s">
        <v>18</v>
      </c>
      <c r="Z6" s="69" t="s">
        <v>8</v>
      </c>
      <c r="AA6" s="70" t="s">
        <v>9</v>
      </c>
      <c r="AB6" s="71" t="s">
        <v>12</v>
      </c>
      <c r="AC6" s="71" t="s">
        <v>16</v>
      </c>
      <c r="AD6" s="96" t="s">
        <v>17</v>
      </c>
      <c r="AE6" s="61" t="s">
        <v>18</v>
      </c>
      <c r="AF6" s="62" t="s">
        <v>8</v>
      </c>
      <c r="AG6" s="63" t="s">
        <v>9</v>
      </c>
      <c r="AH6" s="64" t="s">
        <v>12</v>
      </c>
      <c r="AI6" s="63" t="s">
        <v>16</v>
      </c>
      <c r="AJ6" s="65" t="s">
        <v>1</v>
      </c>
      <c r="AK6" s="66" t="s">
        <v>12</v>
      </c>
      <c r="AL6" s="67" t="s">
        <v>6</v>
      </c>
      <c r="AV6" s="22" t="s">
        <v>7</v>
      </c>
      <c r="AW6" s="23"/>
      <c r="AX6" s="24"/>
      <c r="AZ6" s="6" t="s">
        <v>7</v>
      </c>
      <c r="BA6" s="31"/>
      <c r="BB6" s="31"/>
      <c r="BD6" s="21"/>
      <c r="BF6" s="7" t="s">
        <v>14</v>
      </c>
    </row>
    <row r="7" spans="2:58" ht="39.75" customHeight="1">
      <c r="B7" s="126">
        <v>1</v>
      </c>
      <c r="C7" s="137"/>
      <c r="D7" s="80" t="s">
        <v>9</v>
      </c>
      <c r="E7" s="92">
        <v>2</v>
      </c>
      <c r="F7" s="81" t="s">
        <v>30</v>
      </c>
      <c r="G7" s="54"/>
      <c r="H7" s="54"/>
      <c r="I7" s="54"/>
      <c r="J7" s="55">
        <f aca="true" t="shared" si="0" ref="J7:J24">IF(G7&gt;H7,"W",IF(G7&lt;H7,"L",IF(G7=0,"",IF(G7=H7,"D",0))))</f>
      </c>
      <c r="K7" s="92">
        <v>14</v>
      </c>
      <c r="L7" s="85" t="s">
        <v>20</v>
      </c>
      <c r="M7" s="54"/>
      <c r="N7" s="54"/>
      <c r="O7" s="54"/>
      <c r="P7" s="55">
        <f aca="true" t="shared" si="1" ref="P7:P24">IF(M7&gt;N7,"W",IF(M7&lt;N7,"L",IF(M7=0,"",IF(M7=N7,"D",0))))</f>
      </c>
      <c r="Q7" s="122">
        <f>AX7+BB7+BB8+AX8</f>
        <v>0</v>
      </c>
      <c r="R7" s="115">
        <f>I7+I8+O8+O7</f>
        <v>0</v>
      </c>
      <c r="S7" s="124">
        <f>RANK(BD7,$BD$7:$BD$42)</f>
        <v>1</v>
      </c>
      <c r="T7" s="12"/>
      <c r="U7" s="131">
        <v>10</v>
      </c>
      <c r="V7" s="133"/>
      <c r="W7" s="74" t="s">
        <v>9</v>
      </c>
      <c r="X7" s="92">
        <v>13</v>
      </c>
      <c r="Y7" s="81" t="s">
        <v>46</v>
      </c>
      <c r="Z7" s="54"/>
      <c r="AA7" s="54"/>
      <c r="AB7" s="54"/>
      <c r="AC7" s="55">
        <f aca="true" t="shared" si="2" ref="AC7:AC24">IF(Z7&gt;AA7,"W",IF(Z7&lt;AA7,"L",IF(Z7=0,"",IF(Z7=AA7,"D",0))))</f>
      </c>
      <c r="AD7" s="92">
        <v>20</v>
      </c>
      <c r="AE7" s="85" t="s">
        <v>40</v>
      </c>
      <c r="AF7" s="51"/>
      <c r="AG7" s="51"/>
      <c r="AH7" s="54"/>
      <c r="AI7" s="55">
        <f aca="true" t="shared" si="3" ref="AI7:AI24">IF(AF7&gt;AG7,"W",IF(AF7&lt;AG7,"L",IF(AF7=0,"",IF(AF7=AG7,"D",0))))</f>
      </c>
      <c r="AJ7" s="122">
        <f>AX25+BB25+BB26+AX26</f>
        <v>0</v>
      </c>
      <c r="AK7" s="115">
        <f>AB7+AB8+AH8+AH7</f>
        <v>0</v>
      </c>
      <c r="AL7" s="117">
        <f>RANK(BD25,$BD$7:$BD$42)</f>
        <v>1</v>
      </c>
      <c r="AM7" s="12"/>
      <c r="AN7" s="12"/>
      <c r="AV7" s="38">
        <f aca="true" t="shared" si="4" ref="AV7:AV24">IF(J7="D","D",IF(J7="W",AW7,IF(J7="L",AW7,0)))</f>
        <v>0</v>
      </c>
      <c r="AW7" s="39">
        <f aca="true" t="shared" si="5" ref="AW7:AW24">IF(G7+H7=0,0,IF(G7+H7&gt;0.1,G7-H7,0))</f>
        <v>0</v>
      </c>
      <c r="AX7" s="40">
        <f>IF(J7="W",$H$3,IF(J7="D",$N$3,0))</f>
        <v>0</v>
      </c>
      <c r="AZ7" s="32">
        <f aca="true" t="shared" si="6" ref="AZ7:AZ24">IF(P7="D","D",IF(P7="W",BA7,IF(P7="L",BA7,0)))</f>
        <v>0</v>
      </c>
      <c r="BA7" s="33">
        <f aca="true" t="shared" si="7" ref="BA7:BA24">IF(M7+N7=0,0,IF(M7+N7&gt;0.1,M7-N7,0))</f>
        <v>0</v>
      </c>
      <c r="BB7" s="34">
        <f>IF(P7="W",$H$3,IF(P7="D",$N$3,0))</f>
        <v>0</v>
      </c>
      <c r="BD7" s="26">
        <f aca="true" t="shared" si="8" ref="BD7:BD24">Q7*1000+R7</f>
        <v>0</v>
      </c>
      <c r="BF7" s="139">
        <f>AW7+AW8+BA8+BA7</f>
        <v>0</v>
      </c>
    </row>
    <row r="8" spans="2:58" ht="39.75" customHeight="1">
      <c r="B8" s="127"/>
      <c r="C8" s="138"/>
      <c r="D8" s="82" t="s">
        <v>62</v>
      </c>
      <c r="E8" s="93">
        <v>3</v>
      </c>
      <c r="F8" s="83" t="s">
        <v>29</v>
      </c>
      <c r="G8" s="56"/>
      <c r="H8" s="56"/>
      <c r="I8" s="56"/>
      <c r="J8" s="57">
        <f t="shared" si="0"/>
      </c>
      <c r="K8" s="93">
        <v>9</v>
      </c>
      <c r="L8" s="86" t="s">
        <v>23</v>
      </c>
      <c r="M8" s="56"/>
      <c r="N8" s="56"/>
      <c r="O8" s="56"/>
      <c r="P8" s="59">
        <f t="shared" si="1"/>
      </c>
      <c r="Q8" s="123"/>
      <c r="R8" s="116"/>
      <c r="S8" s="125"/>
      <c r="T8" s="12"/>
      <c r="U8" s="132"/>
      <c r="V8" s="134"/>
      <c r="W8" s="75" t="s">
        <v>62</v>
      </c>
      <c r="X8" s="93">
        <v>14</v>
      </c>
      <c r="Y8" s="83" t="s">
        <v>35</v>
      </c>
      <c r="Z8" s="56"/>
      <c r="AA8" s="56"/>
      <c r="AB8" s="56"/>
      <c r="AC8" s="59">
        <f t="shared" si="2"/>
      </c>
      <c r="AD8" s="93">
        <v>19</v>
      </c>
      <c r="AE8" s="86" t="s">
        <v>43</v>
      </c>
      <c r="AF8" s="52"/>
      <c r="AG8" s="52"/>
      <c r="AH8" s="56"/>
      <c r="AI8" s="59">
        <f t="shared" si="3"/>
      </c>
      <c r="AJ8" s="129"/>
      <c r="AK8" s="116"/>
      <c r="AL8" s="118"/>
      <c r="AM8" s="12"/>
      <c r="AN8" s="12"/>
      <c r="AV8" s="35">
        <f t="shared" si="4"/>
        <v>0</v>
      </c>
      <c r="AW8" s="36">
        <f t="shared" si="5"/>
        <v>0</v>
      </c>
      <c r="AX8" s="37">
        <f aca="true" t="shared" si="9" ref="AX8:AX24">IF(J8="W",$H$3,IF(J8="D",$N$3,0))</f>
        <v>0</v>
      </c>
      <c r="AZ8" s="35">
        <f t="shared" si="6"/>
        <v>0</v>
      </c>
      <c r="BA8" s="36">
        <f t="shared" si="7"/>
        <v>0</v>
      </c>
      <c r="BB8" s="37">
        <f aca="true" t="shared" si="10" ref="BB8:BB24">IF(P8="W",$H$3,IF(P8="D",$N$3,0))</f>
        <v>0</v>
      </c>
      <c r="BD8" s="27">
        <f t="shared" si="8"/>
        <v>0</v>
      </c>
      <c r="BF8" s="136"/>
    </row>
    <row r="9" spans="2:58" ht="39.75" customHeight="1">
      <c r="B9" s="131">
        <v>2</v>
      </c>
      <c r="C9" s="133"/>
      <c r="D9" s="80" t="s">
        <v>9</v>
      </c>
      <c r="E9" s="94">
        <v>4</v>
      </c>
      <c r="F9" s="81" t="s">
        <v>22</v>
      </c>
      <c r="G9" s="54"/>
      <c r="H9" s="54"/>
      <c r="I9" s="54"/>
      <c r="J9" s="55">
        <f t="shared" si="0"/>
      </c>
      <c r="K9" s="97">
        <v>13</v>
      </c>
      <c r="L9" s="85" t="s">
        <v>32</v>
      </c>
      <c r="M9" s="54"/>
      <c r="N9" s="54"/>
      <c r="O9" s="54"/>
      <c r="P9" s="55">
        <f t="shared" si="1"/>
      </c>
      <c r="Q9" s="122">
        <f>AX9+BB9+BB10+AX10</f>
        <v>0</v>
      </c>
      <c r="R9" s="115">
        <f>I9+I10+O10+O9</f>
        <v>0</v>
      </c>
      <c r="S9" s="117">
        <f>RANK(BD9,$BD$7:$BD$42)</f>
        <v>1</v>
      </c>
      <c r="T9" s="12"/>
      <c r="U9" s="131">
        <v>11</v>
      </c>
      <c r="V9" s="133"/>
      <c r="W9" s="74" t="s">
        <v>9</v>
      </c>
      <c r="X9" s="94">
        <v>13</v>
      </c>
      <c r="Y9" s="81" t="s">
        <v>44</v>
      </c>
      <c r="Z9" s="54"/>
      <c r="AA9" s="54"/>
      <c r="AB9" s="54"/>
      <c r="AC9" s="55">
        <f t="shared" si="2"/>
      </c>
      <c r="AD9" s="97">
        <v>21</v>
      </c>
      <c r="AE9" s="85" t="s">
        <v>24</v>
      </c>
      <c r="AF9" s="51"/>
      <c r="AG9" s="51"/>
      <c r="AH9" s="54"/>
      <c r="AI9" s="55">
        <f t="shared" si="3"/>
      </c>
      <c r="AJ9" s="122">
        <f>AX27+BB27+BB28+AX28</f>
        <v>0</v>
      </c>
      <c r="AK9" s="115">
        <f>AB9+AB10+AH10+AH9</f>
        <v>0</v>
      </c>
      <c r="AL9" s="117">
        <f>RANK(BD27,$BD$7:$BD$42)</f>
        <v>1</v>
      </c>
      <c r="AM9" s="12"/>
      <c r="AN9" s="12"/>
      <c r="AV9" s="38">
        <f t="shared" si="4"/>
        <v>0</v>
      </c>
      <c r="AW9" s="39">
        <f t="shared" si="5"/>
        <v>0</v>
      </c>
      <c r="AX9" s="40">
        <f t="shared" si="9"/>
        <v>0</v>
      </c>
      <c r="AZ9" s="38">
        <f t="shared" si="6"/>
        <v>0</v>
      </c>
      <c r="BA9" s="39">
        <f t="shared" si="7"/>
        <v>0</v>
      </c>
      <c r="BB9" s="40">
        <f t="shared" si="10"/>
        <v>0</v>
      </c>
      <c r="BD9" s="26">
        <f t="shared" si="8"/>
        <v>0</v>
      </c>
      <c r="BF9" s="135">
        <f>AW9+AW10+BA10+BA9</f>
        <v>0</v>
      </c>
    </row>
    <row r="10" spans="2:58" ht="39.75" customHeight="1">
      <c r="B10" s="132"/>
      <c r="C10" s="134"/>
      <c r="D10" s="82" t="s">
        <v>62</v>
      </c>
      <c r="E10" s="95">
        <v>3</v>
      </c>
      <c r="F10" s="84" t="s">
        <v>27</v>
      </c>
      <c r="G10" s="58"/>
      <c r="H10" s="58"/>
      <c r="I10" s="58"/>
      <c r="J10" s="59">
        <f t="shared" si="0"/>
      </c>
      <c r="K10" s="98">
        <v>10</v>
      </c>
      <c r="L10" s="87" t="s">
        <v>21</v>
      </c>
      <c r="M10" s="58"/>
      <c r="N10" s="58"/>
      <c r="O10" s="58"/>
      <c r="P10" s="59">
        <f t="shared" si="1"/>
      </c>
      <c r="Q10" s="129"/>
      <c r="R10" s="116"/>
      <c r="S10" s="118"/>
      <c r="T10" s="12"/>
      <c r="U10" s="132"/>
      <c r="V10" s="134"/>
      <c r="W10" s="75" t="s">
        <v>62</v>
      </c>
      <c r="X10" s="95">
        <v>12</v>
      </c>
      <c r="Y10" s="84" t="s">
        <v>43</v>
      </c>
      <c r="Z10" s="58"/>
      <c r="AA10" s="58"/>
      <c r="AB10" s="58"/>
      <c r="AC10" s="59">
        <f t="shared" si="2"/>
      </c>
      <c r="AD10" s="98">
        <v>17</v>
      </c>
      <c r="AE10" s="87" t="s">
        <v>41</v>
      </c>
      <c r="AF10" s="53"/>
      <c r="AG10" s="53"/>
      <c r="AH10" s="58"/>
      <c r="AI10" s="59">
        <f t="shared" si="3"/>
      </c>
      <c r="AJ10" s="129"/>
      <c r="AK10" s="116"/>
      <c r="AL10" s="118"/>
      <c r="AM10" s="12"/>
      <c r="AN10" s="12"/>
      <c r="AV10" s="41">
        <f t="shared" si="4"/>
        <v>0</v>
      </c>
      <c r="AW10" s="42">
        <f t="shared" si="5"/>
        <v>0</v>
      </c>
      <c r="AX10" s="43">
        <f t="shared" si="9"/>
        <v>0</v>
      </c>
      <c r="AZ10" s="41">
        <f t="shared" si="6"/>
        <v>0</v>
      </c>
      <c r="BA10" s="42">
        <f t="shared" si="7"/>
        <v>0</v>
      </c>
      <c r="BB10" s="43">
        <f t="shared" si="10"/>
        <v>0</v>
      </c>
      <c r="BD10" s="28">
        <f t="shared" si="8"/>
        <v>0</v>
      </c>
      <c r="BF10" s="136"/>
    </row>
    <row r="11" spans="2:58" ht="39.75" customHeight="1">
      <c r="B11" s="131">
        <v>3</v>
      </c>
      <c r="C11" s="133"/>
      <c r="D11" s="80" t="s">
        <v>9</v>
      </c>
      <c r="E11" s="94">
        <v>2</v>
      </c>
      <c r="F11" s="81" t="s">
        <v>26</v>
      </c>
      <c r="G11" s="54"/>
      <c r="H11" s="54"/>
      <c r="I11" s="54"/>
      <c r="J11" s="55">
        <f t="shared" si="0"/>
      </c>
      <c r="K11" s="97">
        <v>11</v>
      </c>
      <c r="L11" s="85" t="s">
        <v>22</v>
      </c>
      <c r="M11" s="54"/>
      <c r="N11" s="54"/>
      <c r="O11" s="54"/>
      <c r="P11" s="55">
        <f t="shared" si="1"/>
      </c>
      <c r="Q11" s="122">
        <f>AX11+BB11+BB12+AX12</f>
        <v>0</v>
      </c>
      <c r="R11" s="115">
        <f>I11+I12+O12+O11</f>
        <v>0</v>
      </c>
      <c r="S11" s="117">
        <f>RANK(BD11,$BD$7:$BD$42)</f>
        <v>1</v>
      </c>
      <c r="T11" s="12"/>
      <c r="U11" s="131">
        <v>12</v>
      </c>
      <c r="V11" s="133"/>
      <c r="W11" s="74" t="s">
        <v>9</v>
      </c>
      <c r="X11" s="94">
        <v>11</v>
      </c>
      <c r="Y11" s="81" t="s">
        <v>40</v>
      </c>
      <c r="Z11" s="54"/>
      <c r="AA11" s="54"/>
      <c r="AB11" s="54"/>
      <c r="AC11" s="55">
        <f t="shared" si="2"/>
      </c>
      <c r="AD11" s="97">
        <v>18</v>
      </c>
      <c r="AE11" s="85" t="s">
        <v>42</v>
      </c>
      <c r="AF11" s="51"/>
      <c r="AG11" s="51"/>
      <c r="AH11" s="54"/>
      <c r="AI11" s="55">
        <f t="shared" si="3"/>
      </c>
      <c r="AJ11" s="122">
        <f>AX29+BB29+BB30+AX30</f>
        <v>0</v>
      </c>
      <c r="AK11" s="115">
        <f>AB11+AB12+AH12+AH11</f>
        <v>0</v>
      </c>
      <c r="AL11" s="117">
        <f>RANK(BD29,$BD$7:$BD$42)</f>
        <v>1</v>
      </c>
      <c r="AM11" s="12"/>
      <c r="AN11" s="12"/>
      <c r="AV11" s="38">
        <f t="shared" si="4"/>
        <v>0</v>
      </c>
      <c r="AW11" s="39">
        <f t="shared" si="5"/>
        <v>0</v>
      </c>
      <c r="AX11" s="40">
        <f t="shared" si="9"/>
        <v>0</v>
      </c>
      <c r="AZ11" s="38">
        <f t="shared" si="6"/>
        <v>0</v>
      </c>
      <c r="BA11" s="39">
        <f t="shared" si="7"/>
        <v>0</v>
      </c>
      <c r="BB11" s="40">
        <f t="shared" si="10"/>
        <v>0</v>
      </c>
      <c r="BD11" s="26">
        <f t="shared" si="8"/>
        <v>0</v>
      </c>
      <c r="BF11" s="135">
        <f>AW11+AW12+BA12+BA11</f>
        <v>0</v>
      </c>
    </row>
    <row r="12" spans="2:58" ht="39.75" customHeight="1">
      <c r="B12" s="132"/>
      <c r="C12" s="134"/>
      <c r="D12" s="82" t="s">
        <v>62</v>
      </c>
      <c r="E12" s="95">
        <v>5</v>
      </c>
      <c r="F12" s="84" t="s">
        <v>21</v>
      </c>
      <c r="G12" s="58"/>
      <c r="H12" s="58"/>
      <c r="I12" s="58"/>
      <c r="J12" s="59">
        <f t="shared" si="0"/>
      </c>
      <c r="K12" s="98">
        <v>12</v>
      </c>
      <c r="L12" s="87" t="s">
        <v>19</v>
      </c>
      <c r="M12" s="58"/>
      <c r="N12" s="58"/>
      <c r="O12" s="58"/>
      <c r="P12" s="59">
        <f t="shared" si="1"/>
      </c>
      <c r="Q12" s="129"/>
      <c r="R12" s="116"/>
      <c r="S12" s="118"/>
      <c r="T12" s="12"/>
      <c r="U12" s="132"/>
      <c r="V12" s="134"/>
      <c r="W12" s="75" t="s">
        <v>62</v>
      </c>
      <c r="X12" s="95">
        <v>14</v>
      </c>
      <c r="Y12" s="84" t="s">
        <v>45</v>
      </c>
      <c r="Z12" s="58"/>
      <c r="AA12" s="58"/>
      <c r="AB12" s="58"/>
      <c r="AC12" s="59">
        <f t="shared" si="2"/>
      </c>
      <c r="AD12" s="98">
        <v>16</v>
      </c>
      <c r="AE12" s="87" t="s">
        <v>25</v>
      </c>
      <c r="AF12" s="53"/>
      <c r="AG12" s="53"/>
      <c r="AH12" s="58"/>
      <c r="AI12" s="59">
        <f t="shared" si="3"/>
      </c>
      <c r="AJ12" s="129"/>
      <c r="AK12" s="116"/>
      <c r="AL12" s="118"/>
      <c r="AM12" s="12"/>
      <c r="AN12" s="12"/>
      <c r="AV12" s="41">
        <f t="shared" si="4"/>
        <v>0</v>
      </c>
      <c r="AW12" s="42">
        <f t="shared" si="5"/>
        <v>0</v>
      </c>
      <c r="AX12" s="43">
        <f t="shared" si="9"/>
        <v>0</v>
      </c>
      <c r="AZ12" s="41">
        <f t="shared" si="6"/>
        <v>0</v>
      </c>
      <c r="BA12" s="42">
        <f t="shared" si="7"/>
        <v>0</v>
      </c>
      <c r="BB12" s="43">
        <f t="shared" si="10"/>
        <v>0</v>
      </c>
      <c r="BD12" s="28">
        <f t="shared" si="8"/>
        <v>0</v>
      </c>
      <c r="BF12" s="136"/>
    </row>
    <row r="13" spans="2:58" ht="39.75" customHeight="1">
      <c r="B13" s="131">
        <v>4</v>
      </c>
      <c r="C13" s="133"/>
      <c r="D13" s="80" t="s">
        <v>9</v>
      </c>
      <c r="E13" s="94">
        <v>6</v>
      </c>
      <c r="F13" s="81" t="s">
        <v>20</v>
      </c>
      <c r="G13" s="54"/>
      <c r="H13" s="54"/>
      <c r="I13" s="54"/>
      <c r="J13" s="55">
        <f t="shared" si="0"/>
      </c>
      <c r="K13" s="97">
        <v>13</v>
      </c>
      <c r="L13" s="85" t="s">
        <v>28</v>
      </c>
      <c r="M13" s="54"/>
      <c r="N13" s="54"/>
      <c r="O13" s="54"/>
      <c r="P13" s="55">
        <f t="shared" si="1"/>
      </c>
      <c r="Q13" s="122">
        <f>AX13+BB13+BB14+AX14</f>
        <v>0</v>
      </c>
      <c r="R13" s="115">
        <f>I13+I14+O14+O13</f>
        <v>0</v>
      </c>
      <c r="S13" s="117">
        <f>RANK(BD13,$BD$7:$BD$42)</f>
        <v>1</v>
      </c>
      <c r="T13" s="12"/>
      <c r="U13" s="131">
        <v>13</v>
      </c>
      <c r="V13" s="133"/>
      <c r="W13" s="74" t="s">
        <v>9</v>
      </c>
      <c r="X13" s="94">
        <v>16</v>
      </c>
      <c r="Y13" s="81" t="s">
        <v>50</v>
      </c>
      <c r="Z13" s="54"/>
      <c r="AA13" s="54"/>
      <c r="AB13" s="54"/>
      <c r="AC13" s="55">
        <f t="shared" si="2"/>
      </c>
      <c r="AD13" s="97">
        <v>7</v>
      </c>
      <c r="AE13" s="85" t="s">
        <v>54</v>
      </c>
      <c r="AF13" s="51"/>
      <c r="AG13" s="51"/>
      <c r="AH13" s="54"/>
      <c r="AI13" s="55">
        <f t="shared" si="3"/>
      </c>
      <c r="AJ13" s="122">
        <f>AX31+BB31+BB32+AX32</f>
        <v>0</v>
      </c>
      <c r="AK13" s="115">
        <f>AB13+AB14+AH14+AH13</f>
        <v>0</v>
      </c>
      <c r="AL13" s="117">
        <f>RANK(BD31,$BD$7:$BD$42)</f>
        <v>1</v>
      </c>
      <c r="AM13" s="12"/>
      <c r="AN13" s="12"/>
      <c r="AV13" s="38">
        <f t="shared" si="4"/>
        <v>0</v>
      </c>
      <c r="AW13" s="39">
        <f t="shared" si="5"/>
        <v>0</v>
      </c>
      <c r="AX13" s="40">
        <f t="shared" si="9"/>
        <v>0</v>
      </c>
      <c r="AZ13" s="38">
        <f t="shared" si="6"/>
        <v>0</v>
      </c>
      <c r="BA13" s="39">
        <f t="shared" si="7"/>
        <v>0</v>
      </c>
      <c r="BB13" s="40">
        <f t="shared" si="10"/>
        <v>0</v>
      </c>
      <c r="BD13" s="26">
        <f t="shared" si="8"/>
        <v>0</v>
      </c>
      <c r="BF13" s="135">
        <f>AW13+AW14+BA14+BA13</f>
        <v>0</v>
      </c>
    </row>
    <row r="14" spans="2:58" ht="39.75" customHeight="1">
      <c r="B14" s="132"/>
      <c r="C14" s="134"/>
      <c r="D14" s="82" t="s">
        <v>62</v>
      </c>
      <c r="E14" s="95">
        <v>7</v>
      </c>
      <c r="F14" s="84" t="s">
        <v>23</v>
      </c>
      <c r="G14" s="58"/>
      <c r="H14" s="58"/>
      <c r="I14" s="58"/>
      <c r="J14" s="59">
        <f t="shared" si="0"/>
      </c>
      <c r="K14" s="98">
        <v>12</v>
      </c>
      <c r="L14" s="87" t="s">
        <v>31</v>
      </c>
      <c r="M14" s="58"/>
      <c r="N14" s="58"/>
      <c r="O14" s="58"/>
      <c r="P14" s="59">
        <f t="shared" si="1"/>
      </c>
      <c r="Q14" s="129"/>
      <c r="R14" s="116"/>
      <c r="S14" s="118"/>
      <c r="T14" s="12"/>
      <c r="U14" s="132"/>
      <c r="V14" s="134"/>
      <c r="W14" s="75" t="s">
        <v>62</v>
      </c>
      <c r="X14" s="95">
        <v>17</v>
      </c>
      <c r="Y14" s="84" t="s">
        <v>39</v>
      </c>
      <c r="Z14" s="58"/>
      <c r="AA14" s="58"/>
      <c r="AB14" s="58"/>
      <c r="AC14" s="59">
        <f t="shared" si="2"/>
      </c>
      <c r="AD14" s="98">
        <v>2</v>
      </c>
      <c r="AE14" s="87" t="s">
        <v>47</v>
      </c>
      <c r="AF14" s="53"/>
      <c r="AG14" s="53"/>
      <c r="AH14" s="58"/>
      <c r="AI14" s="59">
        <f t="shared" si="3"/>
      </c>
      <c r="AJ14" s="129"/>
      <c r="AK14" s="116"/>
      <c r="AL14" s="118"/>
      <c r="AM14" s="12"/>
      <c r="AN14" s="12"/>
      <c r="AV14" s="41">
        <f t="shared" si="4"/>
        <v>0</v>
      </c>
      <c r="AW14" s="42">
        <f t="shared" si="5"/>
        <v>0</v>
      </c>
      <c r="AX14" s="43">
        <f t="shared" si="9"/>
        <v>0</v>
      </c>
      <c r="AZ14" s="41">
        <f t="shared" si="6"/>
        <v>0</v>
      </c>
      <c r="BA14" s="42">
        <f t="shared" si="7"/>
        <v>0</v>
      </c>
      <c r="BB14" s="43">
        <f t="shared" si="10"/>
        <v>0</v>
      </c>
      <c r="BD14" s="28">
        <f t="shared" si="8"/>
        <v>0</v>
      </c>
      <c r="BF14" s="136"/>
    </row>
    <row r="15" spans="2:58" ht="39.75" customHeight="1">
      <c r="B15" s="131">
        <v>5</v>
      </c>
      <c r="C15" s="133"/>
      <c r="D15" s="80" t="s">
        <v>9</v>
      </c>
      <c r="E15" s="94">
        <v>6</v>
      </c>
      <c r="F15" s="81" t="s">
        <v>32</v>
      </c>
      <c r="G15" s="54"/>
      <c r="H15" s="54"/>
      <c r="I15" s="54"/>
      <c r="J15" s="55">
        <f t="shared" si="0"/>
      </c>
      <c r="K15" s="97">
        <v>14</v>
      </c>
      <c r="L15" s="85" t="s">
        <v>26</v>
      </c>
      <c r="M15" s="54"/>
      <c r="N15" s="54"/>
      <c r="O15" s="54"/>
      <c r="P15" s="55">
        <f t="shared" si="1"/>
      </c>
      <c r="Q15" s="122">
        <f>AX15+BB15+BB16+AX16</f>
        <v>0</v>
      </c>
      <c r="R15" s="115">
        <f>I15+I16+O16+O15</f>
        <v>0</v>
      </c>
      <c r="S15" s="117">
        <f>RANK(BD15,$BD$7:$BD$42)</f>
        <v>1</v>
      </c>
      <c r="T15" s="12"/>
      <c r="U15" s="131">
        <v>14</v>
      </c>
      <c r="V15" s="133"/>
      <c r="W15" s="74" t="s">
        <v>9</v>
      </c>
      <c r="X15" s="94">
        <v>18</v>
      </c>
      <c r="Y15" s="81" t="s">
        <v>48</v>
      </c>
      <c r="Z15" s="54"/>
      <c r="AA15" s="54"/>
      <c r="AB15" s="54"/>
      <c r="AC15" s="55">
        <f t="shared" si="2"/>
      </c>
      <c r="AD15" s="97">
        <v>6</v>
      </c>
      <c r="AE15" s="85" t="s">
        <v>52</v>
      </c>
      <c r="AF15" s="51"/>
      <c r="AG15" s="51"/>
      <c r="AH15" s="54"/>
      <c r="AI15" s="55">
        <f t="shared" si="3"/>
      </c>
      <c r="AJ15" s="122">
        <f>AX33+BB33+BB34+AX34</f>
        <v>0</v>
      </c>
      <c r="AK15" s="115">
        <f>AB15+AB16+AH16+AH15</f>
        <v>0</v>
      </c>
      <c r="AL15" s="117">
        <f>RANK(BD33,$BD$7:$BD$42)</f>
        <v>1</v>
      </c>
      <c r="AM15" s="12"/>
      <c r="AN15" s="12"/>
      <c r="AV15" s="38">
        <f t="shared" si="4"/>
        <v>0</v>
      </c>
      <c r="AW15" s="39">
        <f t="shared" si="5"/>
        <v>0</v>
      </c>
      <c r="AX15" s="40">
        <f t="shared" si="9"/>
        <v>0</v>
      </c>
      <c r="AZ15" s="38">
        <f t="shared" si="6"/>
        <v>0</v>
      </c>
      <c r="BA15" s="39">
        <f t="shared" si="7"/>
        <v>0</v>
      </c>
      <c r="BB15" s="40">
        <f t="shared" si="10"/>
        <v>0</v>
      </c>
      <c r="BD15" s="26">
        <f t="shared" si="8"/>
        <v>0</v>
      </c>
      <c r="BF15" s="135">
        <f>AW15+AW16+BA16+BA15</f>
        <v>0</v>
      </c>
    </row>
    <row r="16" spans="2:58" ht="39.75" customHeight="1">
      <c r="B16" s="132"/>
      <c r="C16" s="134"/>
      <c r="D16" s="82" t="s">
        <v>62</v>
      </c>
      <c r="E16" s="95">
        <v>5</v>
      </c>
      <c r="F16" s="84" t="s">
        <v>31</v>
      </c>
      <c r="G16" s="58"/>
      <c r="H16" s="58"/>
      <c r="I16" s="58"/>
      <c r="J16" s="59">
        <f t="shared" si="0"/>
      </c>
      <c r="K16" s="98">
        <v>10</v>
      </c>
      <c r="L16" s="87" t="s">
        <v>29</v>
      </c>
      <c r="M16" s="58"/>
      <c r="N16" s="58"/>
      <c r="O16" s="58"/>
      <c r="P16" s="59">
        <f t="shared" si="1"/>
      </c>
      <c r="Q16" s="129"/>
      <c r="R16" s="116"/>
      <c r="S16" s="118"/>
      <c r="T16" s="12"/>
      <c r="U16" s="132"/>
      <c r="V16" s="134"/>
      <c r="W16" s="75" t="s">
        <v>62</v>
      </c>
      <c r="X16" s="95">
        <v>17</v>
      </c>
      <c r="Y16" s="84" t="s">
        <v>37</v>
      </c>
      <c r="Z16" s="58"/>
      <c r="AA16" s="58"/>
      <c r="AB16" s="58"/>
      <c r="AC16" s="59">
        <f t="shared" si="2"/>
      </c>
      <c r="AD16" s="98">
        <v>3</v>
      </c>
      <c r="AE16" s="87" t="s">
        <v>49</v>
      </c>
      <c r="AF16" s="53"/>
      <c r="AG16" s="53"/>
      <c r="AH16" s="58"/>
      <c r="AI16" s="59">
        <f t="shared" si="3"/>
      </c>
      <c r="AJ16" s="129"/>
      <c r="AK16" s="116"/>
      <c r="AL16" s="118"/>
      <c r="AM16" s="12"/>
      <c r="AN16" s="12"/>
      <c r="AV16" s="41">
        <f t="shared" si="4"/>
        <v>0</v>
      </c>
      <c r="AW16" s="42">
        <f t="shared" si="5"/>
        <v>0</v>
      </c>
      <c r="AX16" s="43">
        <f t="shared" si="9"/>
        <v>0</v>
      </c>
      <c r="AZ16" s="41">
        <f t="shared" si="6"/>
        <v>0</v>
      </c>
      <c r="BA16" s="42">
        <f t="shared" si="7"/>
        <v>0</v>
      </c>
      <c r="BB16" s="43">
        <f t="shared" si="10"/>
        <v>0</v>
      </c>
      <c r="BD16" s="28">
        <f t="shared" si="8"/>
        <v>0</v>
      </c>
      <c r="BF16" s="136"/>
    </row>
    <row r="17" spans="2:58" ht="39.75" customHeight="1">
      <c r="B17" s="131">
        <v>6</v>
      </c>
      <c r="C17" s="133"/>
      <c r="D17" s="80" t="s">
        <v>9</v>
      </c>
      <c r="E17" s="94">
        <v>4</v>
      </c>
      <c r="F17" s="81" t="s">
        <v>28</v>
      </c>
      <c r="G17" s="54"/>
      <c r="H17" s="54"/>
      <c r="I17" s="54"/>
      <c r="J17" s="55">
        <f t="shared" si="0"/>
      </c>
      <c r="K17" s="97">
        <v>11</v>
      </c>
      <c r="L17" s="85" t="s">
        <v>30</v>
      </c>
      <c r="M17" s="54"/>
      <c r="N17" s="54"/>
      <c r="O17" s="54"/>
      <c r="P17" s="55">
        <f t="shared" si="1"/>
      </c>
      <c r="Q17" s="122">
        <f>AX17+BB17+BB18+AX18</f>
        <v>0</v>
      </c>
      <c r="R17" s="115">
        <f>I17+I18+O18+O17</f>
        <v>0</v>
      </c>
      <c r="S17" s="117">
        <f>RANK(BD17,$BD$7:$BD$42)</f>
        <v>1</v>
      </c>
      <c r="T17" s="12"/>
      <c r="U17" s="131">
        <v>15</v>
      </c>
      <c r="V17" s="133"/>
      <c r="W17" s="74" t="s">
        <v>9</v>
      </c>
      <c r="X17" s="94">
        <v>16</v>
      </c>
      <c r="Y17" s="81" t="s">
        <v>36</v>
      </c>
      <c r="Z17" s="54"/>
      <c r="AA17" s="54"/>
      <c r="AB17" s="54"/>
      <c r="AC17" s="55">
        <f t="shared" si="2"/>
      </c>
      <c r="AD17" s="97">
        <v>4</v>
      </c>
      <c r="AE17" s="85" t="s">
        <v>48</v>
      </c>
      <c r="AF17" s="51"/>
      <c r="AG17" s="51"/>
      <c r="AH17" s="54"/>
      <c r="AI17" s="55">
        <f t="shared" si="3"/>
      </c>
      <c r="AJ17" s="122">
        <f>AX35+BB35+BB36+AX36</f>
        <v>0</v>
      </c>
      <c r="AK17" s="115">
        <f>AB17+AB18+AH18+AH17</f>
        <v>0</v>
      </c>
      <c r="AL17" s="117">
        <f>RANK(BD35,$BD$7:$BD$42)</f>
        <v>1</v>
      </c>
      <c r="AM17" s="12"/>
      <c r="AN17" s="12"/>
      <c r="AV17" s="38">
        <f t="shared" si="4"/>
        <v>0</v>
      </c>
      <c r="AW17" s="39">
        <f t="shared" si="5"/>
        <v>0</v>
      </c>
      <c r="AX17" s="40">
        <f t="shared" si="9"/>
        <v>0</v>
      </c>
      <c r="AZ17" s="38">
        <f t="shared" si="6"/>
        <v>0</v>
      </c>
      <c r="BA17" s="39">
        <f t="shared" si="7"/>
        <v>0</v>
      </c>
      <c r="BB17" s="40">
        <f t="shared" si="10"/>
        <v>0</v>
      </c>
      <c r="BD17" s="26">
        <f t="shared" si="8"/>
        <v>0</v>
      </c>
      <c r="BF17" s="135">
        <f>AW17+AW18+BA18+BA17</f>
        <v>0</v>
      </c>
    </row>
    <row r="18" spans="2:58" ht="39.75" customHeight="1">
      <c r="B18" s="132"/>
      <c r="C18" s="134"/>
      <c r="D18" s="82" t="s">
        <v>62</v>
      </c>
      <c r="E18" s="95">
        <v>7</v>
      </c>
      <c r="F18" s="84" t="s">
        <v>19</v>
      </c>
      <c r="G18" s="58"/>
      <c r="H18" s="58"/>
      <c r="I18" s="58"/>
      <c r="J18" s="59">
        <f t="shared" si="0"/>
      </c>
      <c r="K18" s="98">
        <v>9</v>
      </c>
      <c r="L18" s="87" t="s">
        <v>27</v>
      </c>
      <c r="M18" s="58"/>
      <c r="N18" s="58"/>
      <c r="O18" s="58"/>
      <c r="P18" s="59">
        <f t="shared" si="1"/>
      </c>
      <c r="Q18" s="129"/>
      <c r="R18" s="116"/>
      <c r="S18" s="118"/>
      <c r="T18" s="12"/>
      <c r="U18" s="132"/>
      <c r="V18" s="134"/>
      <c r="W18" s="75" t="s">
        <v>62</v>
      </c>
      <c r="X18" s="95">
        <v>19</v>
      </c>
      <c r="Y18" s="84" t="s">
        <v>49</v>
      </c>
      <c r="Z18" s="58"/>
      <c r="AA18" s="58"/>
      <c r="AB18" s="58"/>
      <c r="AC18" s="59">
        <f t="shared" si="2"/>
      </c>
      <c r="AD18" s="98">
        <v>5</v>
      </c>
      <c r="AE18" s="87" t="s">
        <v>53</v>
      </c>
      <c r="AF18" s="53"/>
      <c r="AG18" s="53"/>
      <c r="AH18" s="58"/>
      <c r="AI18" s="59">
        <f t="shared" si="3"/>
      </c>
      <c r="AJ18" s="129"/>
      <c r="AK18" s="116"/>
      <c r="AL18" s="118"/>
      <c r="AM18" s="12"/>
      <c r="AN18" s="12"/>
      <c r="AV18" s="41">
        <f t="shared" si="4"/>
        <v>0</v>
      </c>
      <c r="AW18" s="42">
        <f t="shared" si="5"/>
        <v>0</v>
      </c>
      <c r="AX18" s="43">
        <f t="shared" si="9"/>
        <v>0</v>
      </c>
      <c r="AZ18" s="41">
        <f t="shared" si="6"/>
        <v>0</v>
      </c>
      <c r="BA18" s="42">
        <f t="shared" si="7"/>
        <v>0</v>
      </c>
      <c r="BB18" s="43">
        <f t="shared" si="10"/>
        <v>0</v>
      </c>
      <c r="BD18" s="28">
        <f t="shared" si="8"/>
        <v>0</v>
      </c>
      <c r="BF18" s="136"/>
    </row>
    <row r="19" spans="2:58" ht="39.75" customHeight="1">
      <c r="B19" s="131">
        <v>7</v>
      </c>
      <c r="C19" s="133"/>
      <c r="D19" s="80" t="s">
        <v>9</v>
      </c>
      <c r="E19" s="94">
        <v>9</v>
      </c>
      <c r="F19" s="81" t="s">
        <v>42</v>
      </c>
      <c r="G19" s="54"/>
      <c r="H19" s="54"/>
      <c r="I19" s="54"/>
      <c r="J19" s="55">
        <f t="shared" si="0"/>
      </c>
      <c r="K19" s="97">
        <v>21</v>
      </c>
      <c r="L19" s="85" t="s">
        <v>46</v>
      </c>
      <c r="M19" s="54"/>
      <c r="N19" s="54"/>
      <c r="O19" s="54"/>
      <c r="P19" s="55">
        <f t="shared" si="1"/>
      </c>
      <c r="Q19" s="122">
        <f>AX19+BB19+BB20+AX20</f>
        <v>0</v>
      </c>
      <c r="R19" s="115">
        <f>I19+I20+O20+O19</f>
        <v>0</v>
      </c>
      <c r="S19" s="117">
        <f>RANK(BD19,$BD$7:$BD$42)</f>
        <v>1</v>
      </c>
      <c r="T19" s="12"/>
      <c r="U19" s="131">
        <v>16</v>
      </c>
      <c r="V19" s="133"/>
      <c r="W19" s="74" t="s">
        <v>9</v>
      </c>
      <c r="X19" s="94">
        <v>20</v>
      </c>
      <c r="Y19" s="81" t="s">
        <v>54</v>
      </c>
      <c r="Z19" s="54"/>
      <c r="AA19" s="54"/>
      <c r="AB19" s="54"/>
      <c r="AC19" s="55">
        <f t="shared" si="2"/>
      </c>
      <c r="AD19" s="97">
        <v>6</v>
      </c>
      <c r="AE19" s="85" t="s">
        <v>38</v>
      </c>
      <c r="AF19" s="51"/>
      <c r="AG19" s="51"/>
      <c r="AH19" s="54"/>
      <c r="AI19" s="55">
        <f t="shared" si="3"/>
      </c>
      <c r="AJ19" s="122">
        <f>AX37+BB37+BB38+AX38</f>
        <v>0</v>
      </c>
      <c r="AK19" s="115">
        <f>AB19+AB20+AH20+AH19</f>
        <v>0</v>
      </c>
      <c r="AL19" s="117">
        <f>RANK(BD37,$BD$7:$BD$42)</f>
        <v>1</v>
      </c>
      <c r="AM19" s="12"/>
      <c r="AN19" s="12"/>
      <c r="AV19" s="38">
        <f t="shared" si="4"/>
        <v>0</v>
      </c>
      <c r="AW19" s="39">
        <f t="shared" si="5"/>
        <v>0</v>
      </c>
      <c r="AX19" s="40">
        <f t="shared" si="9"/>
        <v>0</v>
      </c>
      <c r="AZ19" s="38">
        <f t="shared" si="6"/>
        <v>0</v>
      </c>
      <c r="BA19" s="39">
        <f t="shared" si="7"/>
        <v>0</v>
      </c>
      <c r="BB19" s="40">
        <f t="shared" si="10"/>
        <v>0</v>
      </c>
      <c r="BD19" s="26">
        <f t="shared" si="8"/>
        <v>0</v>
      </c>
      <c r="BF19" s="135">
        <f>AW19+AW20+BA20+BA19</f>
        <v>0</v>
      </c>
    </row>
    <row r="20" spans="2:58" ht="39.75" customHeight="1">
      <c r="B20" s="132"/>
      <c r="C20" s="134"/>
      <c r="D20" s="82" t="s">
        <v>62</v>
      </c>
      <c r="E20" s="95">
        <v>10</v>
      </c>
      <c r="F20" s="84" t="s">
        <v>41</v>
      </c>
      <c r="G20" s="58"/>
      <c r="H20" s="58"/>
      <c r="I20" s="58"/>
      <c r="J20" s="59">
        <f t="shared" si="0"/>
      </c>
      <c r="K20" s="98">
        <v>16</v>
      </c>
      <c r="L20" s="87" t="s">
        <v>35</v>
      </c>
      <c r="M20" s="58"/>
      <c r="N20" s="58"/>
      <c r="O20" s="58"/>
      <c r="P20" s="59">
        <f t="shared" si="1"/>
      </c>
      <c r="Q20" s="129"/>
      <c r="R20" s="116"/>
      <c r="S20" s="118"/>
      <c r="T20" s="12"/>
      <c r="U20" s="132"/>
      <c r="V20" s="134"/>
      <c r="W20" s="75" t="s">
        <v>62</v>
      </c>
      <c r="X20" s="95">
        <v>21</v>
      </c>
      <c r="Y20" s="84" t="s">
        <v>47</v>
      </c>
      <c r="Z20" s="58"/>
      <c r="AA20" s="58"/>
      <c r="AB20" s="58"/>
      <c r="AC20" s="59">
        <f t="shared" si="2"/>
      </c>
      <c r="AD20" s="98">
        <v>5</v>
      </c>
      <c r="AE20" s="87" t="s">
        <v>51</v>
      </c>
      <c r="AF20" s="53"/>
      <c r="AG20" s="53"/>
      <c r="AH20" s="58"/>
      <c r="AI20" s="59">
        <f t="shared" si="3"/>
      </c>
      <c r="AJ20" s="129"/>
      <c r="AK20" s="116"/>
      <c r="AL20" s="118"/>
      <c r="AM20" s="12"/>
      <c r="AN20" s="12"/>
      <c r="AV20" s="41">
        <f t="shared" si="4"/>
        <v>0</v>
      </c>
      <c r="AW20" s="42">
        <f t="shared" si="5"/>
        <v>0</v>
      </c>
      <c r="AX20" s="43">
        <f t="shared" si="9"/>
        <v>0</v>
      </c>
      <c r="AZ20" s="41">
        <f t="shared" si="6"/>
        <v>0</v>
      </c>
      <c r="BA20" s="42">
        <f t="shared" si="7"/>
        <v>0</v>
      </c>
      <c r="BB20" s="43">
        <f t="shared" si="10"/>
        <v>0</v>
      </c>
      <c r="BD20" s="28">
        <f t="shared" si="8"/>
        <v>0</v>
      </c>
      <c r="BF20" s="136"/>
    </row>
    <row r="21" spans="2:58" ht="39.75" customHeight="1">
      <c r="B21" s="131">
        <v>8</v>
      </c>
      <c r="C21" s="133"/>
      <c r="D21" s="80" t="s">
        <v>9</v>
      </c>
      <c r="E21" s="94">
        <v>11</v>
      </c>
      <c r="F21" s="81" t="s">
        <v>34</v>
      </c>
      <c r="G21" s="54"/>
      <c r="H21" s="54"/>
      <c r="I21" s="54"/>
      <c r="J21" s="55">
        <f t="shared" si="0"/>
      </c>
      <c r="K21" s="97">
        <v>20</v>
      </c>
      <c r="L21" s="85" t="s">
        <v>44</v>
      </c>
      <c r="M21" s="54"/>
      <c r="N21" s="54"/>
      <c r="O21" s="54"/>
      <c r="P21" s="55">
        <f t="shared" si="1"/>
      </c>
      <c r="Q21" s="122">
        <f>AX21+BB21+BB22+AX22</f>
        <v>0</v>
      </c>
      <c r="R21" s="115">
        <f>I21+I22+O22+O21</f>
        <v>0</v>
      </c>
      <c r="S21" s="117">
        <f>RANK(BD21,$BD$7:$BD$42)</f>
        <v>1</v>
      </c>
      <c r="T21" s="12"/>
      <c r="U21" s="131">
        <v>17</v>
      </c>
      <c r="V21" s="133"/>
      <c r="W21" s="74" t="s">
        <v>9</v>
      </c>
      <c r="X21" s="94">
        <v>20</v>
      </c>
      <c r="Y21" s="81" t="s">
        <v>52</v>
      </c>
      <c r="Z21" s="54"/>
      <c r="AA21" s="54"/>
      <c r="AB21" s="54"/>
      <c r="AC21" s="55">
        <f t="shared" si="2"/>
      </c>
      <c r="AD21" s="97">
        <v>7</v>
      </c>
      <c r="AE21" s="85" t="s">
        <v>36</v>
      </c>
      <c r="AF21" s="51"/>
      <c r="AG21" s="51"/>
      <c r="AH21" s="54"/>
      <c r="AI21" s="55">
        <f t="shared" si="3"/>
      </c>
      <c r="AJ21" s="122">
        <f>AX39+BB39+BB40+AX40</f>
        <v>0</v>
      </c>
      <c r="AK21" s="115">
        <f>AB21+AB22+AH22+AH21</f>
        <v>0</v>
      </c>
      <c r="AL21" s="117">
        <f>RANK(BD39,$BD$7:$BD$42)</f>
        <v>1</v>
      </c>
      <c r="AM21" s="12"/>
      <c r="AN21" s="12"/>
      <c r="AV21" s="38">
        <f t="shared" si="4"/>
        <v>0</v>
      </c>
      <c r="AW21" s="39">
        <f t="shared" si="5"/>
        <v>0</v>
      </c>
      <c r="AX21" s="40">
        <f t="shared" si="9"/>
        <v>0</v>
      </c>
      <c r="AZ21" s="38">
        <f t="shared" si="6"/>
        <v>0</v>
      </c>
      <c r="BA21" s="39">
        <f t="shared" si="7"/>
        <v>0</v>
      </c>
      <c r="BB21" s="40">
        <f t="shared" si="10"/>
        <v>0</v>
      </c>
      <c r="BD21" s="26">
        <f t="shared" si="8"/>
        <v>0</v>
      </c>
      <c r="BF21" s="135">
        <f>AW21+AW22+BA22+BA21</f>
        <v>0</v>
      </c>
    </row>
    <row r="22" spans="2:58" ht="39.75" customHeight="1">
      <c r="B22" s="132"/>
      <c r="C22" s="134"/>
      <c r="D22" s="82" t="s">
        <v>62</v>
      </c>
      <c r="E22" s="95">
        <v>10</v>
      </c>
      <c r="F22" s="84" t="s">
        <v>25</v>
      </c>
      <c r="G22" s="58"/>
      <c r="H22" s="58"/>
      <c r="I22" s="58"/>
      <c r="J22" s="59">
        <f t="shared" si="0"/>
      </c>
      <c r="K22" s="98">
        <v>17</v>
      </c>
      <c r="L22" s="87" t="s">
        <v>33</v>
      </c>
      <c r="M22" s="58"/>
      <c r="N22" s="58"/>
      <c r="O22" s="58"/>
      <c r="P22" s="59">
        <f t="shared" si="1"/>
      </c>
      <c r="Q22" s="129"/>
      <c r="R22" s="116"/>
      <c r="S22" s="118"/>
      <c r="T22" s="12"/>
      <c r="U22" s="132"/>
      <c r="V22" s="134"/>
      <c r="W22" s="75" t="s">
        <v>62</v>
      </c>
      <c r="X22" s="95">
        <v>19</v>
      </c>
      <c r="Y22" s="84" t="s">
        <v>51</v>
      </c>
      <c r="Z22" s="58"/>
      <c r="AA22" s="58"/>
      <c r="AB22" s="58"/>
      <c r="AC22" s="59">
        <f t="shared" si="2"/>
      </c>
      <c r="AD22" s="98">
        <v>3</v>
      </c>
      <c r="AE22" s="87" t="s">
        <v>39</v>
      </c>
      <c r="AF22" s="53"/>
      <c r="AG22" s="53"/>
      <c r="AH22" s="58"/>
      <c r="AI22" s="59">
        <f t="shared" si="3"/>
      </c>
      <c r="AJ22" s="129"/>
      <c r="AK22" s="116"/>
      <c r="AL22" s="118"/>
      <c r="AM22" s="12"/>
      <c r="AN22" s="12"/>
      <c r="AV22" s="41">
        <f t="shared" si="4"/>
        <v>0</v>
      </c>
      <c r="AW22" s="42">
        <f t="shared" si="5"/>
        <v>0</v>
      </c>
      <c r="AX22" s="43">
        <f t="shared" si="9"/>
        <v>0</v>
      </c>
      <c r="AZ22" s="41">
        <f t="shared" si="6"/>
        <v>0</v>
      </c>
      <c r="BA22" s="42">
        <f t="shared" si="7"/>
        <v>0</v>
      </c>
      <c r="BB22" s="43">
        <f t="shared" si="10"/>
        <v>0</v>
      </c>
      <c r="BD22" s="28">
        <f t="shared" si="8"/>
        <v>0</v>
      </c>
      <c r="BF22" s="136"/>
    </row>
    <row r="23" spans="2:58" ht="39.75" customHeight="1">
      <c r="B23" s="131">
        <v>9</v>
      </c>
      <c r="C23" s="133"/>
      <c r="D23" s="80" t="s">
        <v>9</v>
      </c>
      <c r="E23" s="94">
        <v>9</v>
      </c>
      <c r="F23" s="81" t="s">
        <v>24</v>
      </c>
      <c r="G23" s="54"/>
      <c r="H23" s="54"/>
      <c r="I23" s="54"/>
      <c r="J23" s="55">
        <f t="shared" si="0"/>
      </c>
      <c r="K23" s="97">
        <v>18</v>
      </c>
      <c r="L23" s="85" t="s">
        <v>34</v>
      </c>
      <c r="M23" s="54"/>
      <c r="N23" s="54"/>
      <c r="O23" s="54"/>
      <c r="P23" s="55">
        <f t="shared" si="1"/>
      </c>
      <c r="Q23" s="122">
        <f>AX23+BB23+BB24+AX24</f>
        <v>0</v>
      </c>
      <c r="R23" s="115">
        <f>I23+I24+O24+O23</f>
        <v>0</v>
      </c>
      <c r="S23" s="117">
        <f>RANK(BD23,$BD$7:$BD$42)</f>
        <v>1</v>
      </c>
      <c r="T23" s="12"/>
      <c r="U23" s="131">
        <v>18</v>
      </c>
      <c r="V23" s="133"/>
      <c r="W23" s="74" t="s">
        <v>9</v>
      </c>
      <c r="X23" s="94">
        <v>18</v>
      </c>
      <c r="Y23" s="81" t="s">
        <v>38</v>
      </c>
      <c r="Z23" s="54"/>
      <c r="AA23" s="54"/>
      <c r="AB23" s="54"/>
      <c r="AC23" s="55">
        <f t="shared" si="2"/>
      </c>
      <c r="AD23" s="97">
        <v>4</v>
      </c>
      <c r="AE23" s="85" t="s">
        <v>50</v>
      </c>
      <c r="AF23" s="51"/>
      <c r="AG23" s="51"/>
      <c r="AH23" s="54"/>
      <c r="AI23" s="55">
        <f t="shared" si="3"/>
      </c>
      <c r="AJ23" s="122">
        <f>AX41+BB41+BB42+AX42</f>
        <v>0</v>
      </c>
      <c r="AK23" s="115">
        <f>AB23+AB24+AH24+AH23</f>
        <v>0</v>
      </c>
      <c r="AL23" s="117">
        <f>RANK(BD41,$BD$7:$BD$42)</f>
        <v>1</v>
      </c>
      <c r="AM23" s="12"/>
      <c r="AN23" s="12"/>
      <c r="AV23" s="38">
        <f t="shared" si="4"/>
        <v>0</v>
      </c>
      <c r="AW23" s="39">
        <f t="shared" si="5"/>
        <v>0</v>
      </c>
      <c r="AX23" s="40">
        <f t="shared" si="9"/>
        <v>0</v>
      </c>
      <c r="AZ23" s="38">
        <f t="shared" si="6"/>
        <v>0</v>
      </c>
      <c r="BA23" s="39">
        <f t="shared" si="7"/>
        <v>0</v>
      </c>
      <c r="BB23" s="40">
        <f t="shared" si="10"/>
        <v>0</v>
      </c>
      <c r="BD23" s="26">
        <f t="shared" si="8"/>
        <v>0</v>
      </c>
      <c r="BF23" s="135">
        <f>AW23+AW24+BA24+BA23</f>
        <v>0</v>
      </c>
    </row>
    <row r="24" spans="2:58" ht="39.75" customHeight="1">
      <c r="B24" s="132"/>
      <c r="C24" s="134"/>
      <c r="D24" s="82" t="s">
        <v>62</v>
      </c>
      <c r="E24" s="95">
        <v>12</v>
      </c>
      <c r="F24" s="84" t="s">
        <v>33</v>
      </c>
      <c r="G24" s="58"/>
      <c r="H24" s="58"/>
      <c r="I24" s="58"/>
      <c r="J24" s="59">
        <f t="shared" si="0"/>
      </c>
      <c r="K24" s="98">
        <v>19</v>
      </c>
      <c r="L24" s="87" t="s">
        <v>45</v>
      </c>
      <c r="M24" s="58"/>
      <c r="N24" s="58"/>
      <c r="O24" s="58"/>
      <c r="P24" s="59">
        <f t="shared" si="1"/>
      </c>
      <c r="Q24" s="129"/>
      <c r="R24" s="130"/>
      <c r="S24" s="118"/>
      <c r="T24" s="12"/>
      <c r="U24" s="132"/>
      <c r="V24" s="134"/>
      <c r="W24" s="75" t="s">
        <v>62</v>
      </c>
      <c r="X24" s="95">
        <v>21</v>
      </c>
      <c r="Y24" s="84" t="s">
        <v>53</v>
      </c>
      <c r="Z24" s="58"/>
      <c r="AA24" s="58"/>
      <c r="AB24" s="58"/>
      <c r="AC24" s="59">
        <f t="shared" si="2"/>
      </c>
      <c r="AD24" s="98">
        <v>2</v>
      </c>
      <c r="AE24" s="87" t="s">
        <v>37</v>
      </c>
      <c r="AF24" s="53"/>
      <c r="AG24" s="53"/>
      <c r="AH24" s="58"/>
      <c r="AI24" s="59">
        <f t="shared" si="3"/>
      </c>
      <c r="AJ24" s="129"/>
      <c r="AK24" s="130"/>
      <c r="AL24" s="118"/>
      <c r="AM24" s="12"/>
      <c r="AN24" s="12"/>
      <c r="AV24" s="41">
        <f t="shared" si="4"/>
        <v>0</v>
      </c>
      <c r="AW24" s="42">
        <f t="shared" si="5"/>
        <v>0</v>
      </c>
      <c r="AX24" s="43">
        <f t="shared" si="9"/>
        <v>0</v>
      </c>
      <c r="AZ24" s="41">
        <f t="shared" si="6"/>
        <v>0</v>
      </c>
      <c r="BA24" s="42">
        <f t="shared" si="7"/>
        <v>0</v>
      </c>
      <c r="BB24" s="43">
        <f t="shared" si="10"/>
        <v>0</v>
      </c>
      <c r="BD24" s="28">
        <f t="shared" si="8"/>
        <v>0</v>
      </c>
      <c r="BF24" s="136"/>
    </row>
    <row r="25" spans="20:58" ht="33" customHeight="1">
      <c r="T25" s="12"/>
      <c r="V25" s="12"/>
      <c r="W25" s="12"/>
      <c r="X25" s="12"/>
      <c r="AV25" s="38">
        <f aca="true" t="shared" si="11" ref="AV25:AV42">IF(AC7="D","D",IF(AC7="W",AW25,IF(AC7="L",AW25,0)))</f>
        <v>0</v>
      </c>
      <c r="AW25" s="39">
        <f aca="true" t="shared" si="12" ref="AW25:AW42">IF(Z7+AA7=0,0,IF(Z7+AA7&gt;0.1,Z7-AA7,0))</f>
        <v>0</v>
      </c>
      <c r="AX25" s="40">
        <f>IF(AC7="W",$H$3,IF(AC7="D",$N$3,0))</f>
        <v>0</v>
      </c>
      <c r="AZ25" s="38">
        <f aca="true" t="shared" si="13" ref="AZ25:AZ42">IF(AI7="D","D",IF(AI7="W",BA25,IF(AI7="L",BA25,0)))</f>
        <v>0</v>
      </c>
      <c r="BA25" s="39">
        <f aca="true" t="shared" si="14" ref="BA25:BA42">IF(AF7+AG7=0,0,IF(AF7+AG7&gt;0.1,AF7-AG7,0))</f>
        <v>0</v>
      </c>
      <c r="BB25" s="40">
        <f>IF(AI7="W",$H$3,IF(AI7="D",$N$3,0))</f>
        <v>0</v>
      </c>
      <c r="BD25" s="26">
        <f aca="true" t="shared" si="15" ref="BD25:BD42">AJ7*1000+AK7</f>
        <v>0</v>
      </c>
      <c r="BF25" s="135">
        <f>AW25+AW26+BA26+BA25</f>
        <v>0</v>
      </c>
    </row>
    <row r="26" spans="20:58" ht="33" customHeight="1">
      <c r="T26" s="12"/>
      <c r="V26" s="12"/>
      <c r="W26" s="12"/>
      <c r="X26" s="12"/>
      <c r="AV26" s="41">
        <f t="shared" si="11"/>
        <v>0</v>
      </c>
      <c r="AW26" s="42">
        <f t="shared" si="12"/>
        <v>0</v>
      </c>
      <c r="AX26" s="43">
        <f aca="true" t="shared" si="16" ref="AX26:AX42">IF(AC8="W",$H$3,IF(AC8="D",$N$3,0))</f>
        <v>0</v>
      </c>
      <c r="AZ26" s="41">
        <f t="shared" si="13"/>
        <v>0</v>
      </c>
      <c r="BA26" s="42">
        <f t="shared" si="14"/>
        <v>0</v>
      </c>
      <c r="BB26" s="43">
        <f aca="true" t="shared" si="17" ref="BB26:BB42">IF(AI8="W",$H$3,IF(AI8="D",$N$3,0))</f>
        <v>0</v>
      </c>
      <c r="BD26" s="28">
        <f t="shared" si="15"/>
        <v>0</v>
      </c>
      <c r="BF26" s="136"/>
    </row>
    <row r="27" spans="20:58" ht="24" customHeight="1">
      <c r="T27" s="12"/>
      <c r="V27" s="12"/>
      <c r="W27" s="12"/>
      <c r="X27" s="12"/>
      <c r="AV27" s="38">
        <f t="shared" si="11"/>
        <v>0</v>
      </c>
      <c r="AW27" s="39">
        <f t="shared" si="12"/>
        <v>0</v>
      </c>
      <c r="AX27" s="40">
        <f t="shared" si="16"/>
        <v>0</v>
      </c>
      <c r="AZ27" s="38">
        <f t="shared" si="13"/>
        <v>0</v>
      </c>
      <c r="BA27" s="39">
        <f t="shared" si="14"/>
        <v>0</v>
      </c>
      <c r="BB27" s="40">
        <f t="shared" si="17"/>
        <v>0</v>
      </c>
      <c r="BD27" s="26">
        <f t="shared" si="15"/>
        <v>0</v>
      </c>
      <c r="BF27" s="135">
        <f>AW27+AW28+BA28+BA27</f>
        <v>0</v>
      </c>
    </row>
    <row r="28" spans="20:58" ht="24" customHeight="1">
      <c r="T28" s="12"/>
      <c r="V28" s="12"/>
      <c r="W28" s="12"/>
      <c r="X28" s="12"/>
      <c r="AV28" s="41">
        <f t="shared" si="11"/>
        <v>0</v>
      </c>
      <c r="AW28" s="42">
        <f t="shared" si="12"/>
        <v>0</v>
      </c>
      <c r="AX28" s="43">
        <f t="shared" si="16"/>
        <v>0</v>
      </c>
      <c r="AZ28" s="41">
        <f t="shared" si="13"/>
        <v>0</v>
      </c>
      <c r="BA28" s="42">
        <f t="shared" si="14"/>
        <v>0</v>
      </c>
      <c r="BB28" s="43">
        <f t="shared" si="17"/>
        <v>0</v>
      </c>
      <c r="BD28" s="28">
        <f t="shared" si="15"/>
        <v>0</v>
      </c>
      <c r="BF28" s="136"/>
    </row>
    <row r="29" spans="20:58" ht="24" customHeight="1">
      <c r="T29" s="12"/>
      <c r="V29" s="12"/>
      <c r="W29" s="12"/>
      <c r="X29" s="12"/>
      <c r="AV29" s="38">
        <f t="shared" si="11"/>
        <v>0</v>
      </c>
      <c r="AW29" s="39">
        <f t="shared" si="12"/>
        <v>0</v>
      </c>
      <c r="AX29" s="40">
        <f t="shared" si="16"/>
        <v>0</v>
      </c>
      <c r="AZ29" s="38">
        <f t="shared" si="13"/>
        <v>0</v>
      </c>
      <c r="BA29" s="39">
        <f t="shared" si="14"/>
        <v>0</v>
      </c>
      <c r="BB29" s="40">
        <f t="shared" si="17"/>
        <v>0</v>
      </c>
      <c r="BD29" s="26">
        <f t="shared" si="15"/>
        <v>0</v>
      </c>
      <c r="BF29" s="135">
        <f>AW29+AW30+BA30+BA29</f>
        <v>0</v>
      </c>
    </row>
    <row r="30" spans="20:58" ht="24" customHeight="1">
      <c r="T30" s="12"/>
      <c r="V30" s="12"/>
      <c r="W30" s="12"/>
      <c r="X30" s="12"/>
      <c r="AV30" s="41">
        <f t="shared" si="11"/>
        <v>0</v>
      </c>
      <c r="AW30" s="42">
        <f t="shared" si="12"/>
        <v>0</v>
      </c>
      <c r="AX30" s="43">
        <f t="shared" si="16"/>
        <v>0</v>
      </c>
      <c r="AZ30" s="41">
        <f t="shared" si="13"/>
        <v>0</v>
      </c>
      <c r="BA30" s="42">
        <f t="shared" si="14"/>
        <v>0</v>
      </c>
      <c r="BB30" s="43">
        <f t="shared" si="17"/>
        <v>0</v>
      </c>
      <c r="BD30" s="28">
        <f t="shared" si="15"/>
        <v>0</v>
      </c>
      <c r="BF30" s="136"/>
    </row>
    <row r="31" spans="20:58" ht="24" customHeight="1">
      <c r="T31" s="12"/>
      <c r="V31" s="12"/>
      <c r="W31" s="12"/>
      <c r="X31" s="12"/>
      <c r="AV31" s="38">
        <f t="shared" si="11"/>
        <v>0</v>
      </c>
      <c r="AW31" s="39">
        <f t="shared" si="12"/>
        <v>0</v>
      </c>
      <c r="AX31" s="40">
        <f t="shared" si="16"/>
        <v>0</v>
      </c>
      <c r="AZ31" s="38">
        <f t="shared" si="13"/>
        <v>0</v>
      </c>
      <c r="BA31" s="39">
        <f t="shared" si="14"/>
        <v>0</v>
      </c>
      <c r="BB31" s="40">
        <f t="shared" si="17"/>
        <v>0</v>
      </c>
      <c r="BD31" s="26">
        <f t="shared" si="15"/>
        <v>0</v>
      </c>
      <c r="BF31" s="135">
        <f>AW31+AW32+BA32+BA31</f>
        <v>0</v>
      </c>
    </row>
    <row r="32" spans="20:58" ht="24" customHeight="1">
      <c r="T32" s="12"/>
      <c r="V32" s="12"/>
      <c r="W32" s="12"/>
      <c r="X32" s="12"/>
      <c r="AV32" s="41">
        <f t="shared" si="11"/>
        <v>0</v>
      </c>
      <c r="AW32" s="42">
        <f t="shared" si="12"/>
        <v>0</v>
      </c>
      <c r="AX32" s="43">
        <f t="shared" si="16"/>
        <v>0</v>
      </c>
      <c r="AZ32" s="41">
        <f t="shared" si="13"/>
        <v>0</v>
      </c>
      <c r="BA32" s="42">
        <f t="shared" si="14"/>
        <v>0</v>
      </c>
      <c r="BB32" s="43">
        <f t="shared" si="17"/>
        <v>0</v>
      </c>
      <c r="BD32" s="28">
        <f t="shared" si="15"/>
        <v>0</v>
      </c>
      <c r="BF32" s="136"/>
    </row>
    <row r="33" spans="20:58" ht="24" customHeight="1">
      <c r="T33" s="12"/>
      <c r="V33" s="12"/>
      <c r="W33" s="12"/>
      <c r="X33" s="12"/>
      <c r="AV33" s="38">
        <f t="shared" si="11"/>
        <v>0</v>
      </c>
      <c r="AW33" s="39">
        <f t="shared" si="12"/>
        <v>0</v>
      </c>
      <c r="AX33" s="40">
        <f t="shared" si="16"/>
        <v>0</v>
      </c>
      <c r="AZ33" s="38">
        <f t="shared" si="13"/>
        <v>0</v>
      </c>
      <c r="BA33" s="39">
        <f t="shared" si="14"/>
        <v>0</v>
      </c>
      <c r="BB33" s="40">
        <f t="shared" si="17"/>
        <v>0</v>
      </c>
      <c r="BD33" s="26">
        <f t="shared" si="15"/>
        <v>0</v>
      </c>
      <c r="BF33" s="135">
        <f>AW33+AW34+BA34+BA33</f>
        <v>0</v>
      </c>
    </row>
    <row r="34" spans="20:58" ht="24" customHeight="1">
      <c r="T34" s="12"/>
      <c r="V34" s="12"/>
      <c r="W34" s="12"/>
      <c r="X34" s="12"/>
      <c r="AV34" s="41">
        <f t="shared" si="11"/>
        <v>0</v>
      </c>
      <c r="AW34" s="42">
        <f t="shared" si="12"/>
        <v>0</v>
      </c>
      <c r="AX34" s="43">
        <f t="shared" si="16"/>
        <v>0</v>
      </c>
      <c r="AZ34" s="41">
        <f t="shared" si="13"/>
        <v>0</v>
      </c>
      <c r="BA34" s="42">
        <f t="shared" si="14"/>
        <v>0</v>
      </c>
      <c r="BB34" s="43">
        <f t="shared" si="17"/>
        <v>0</v>
      </c>
      <c r="BD34" s="28">
        <f t="shared" si="15"/>
        <v>0</v>
      </c>
      <c r="BF34" s="136"/>
    </row>
    <row r="35" spans="20:58" ht="24" customHeight="1">
      <c r="T35" s="12"/>
      <c r="V35" s="12"/>
      <c r="W35" s="12"/>
      <c r="X35" s="12"/>
      <c r="AV35" s="38">
        <f t="shared" si="11"/>
        <v>0</v>
      </c>
      <c r="AW35" s="39">
        <f t="shared" si="12"/>
        <v>0</v>
      </c>
      <c r="AX35" s="40">
        <f t="shared" si="16"/>
        <v>0</v>
      </c>
      <c r="AZ35" s="38">
        <f t="shared" si="13"/>
        <v>0</v>
      </c>
      <c r="BA35" s="39">
        <f t="shared" si="14"/>
        <v>0</v>
      </c>
      <c r="BB35" s="40">
        <f t="shared" si="17"/>
        <v>0</v>
      </c>
      <c r="BD35" s="26">
        <f t="shared" si="15"/>
        <v>0</v>
      </c>
      <c r="BF35" s="135">
        <f>AW35+AW36+BA36+BA35</f>
        <v>0</v>
      </c>
    </row>
    <row r="36" spans="20:58" ht="24" customHeight="1">
      <c r="T36" s="12"/>
      <c r="V36" s="12"/>
      <c r="W36" s="12"/>
      <c r="X36" s="12"/>
      <c r="AV36" s="41">
        <f t="shared" si="11"/>
        <v>0</v>
      </c>
      <c r="AW36" s="42">
        <f t="shared" si="12"/>
        <v>0</v>
      </c>
      <c r="AX36" s="43">
        <f t="shared" si="16"/>
        <v>0</v>
      </c>
      <c r="AZ36" s="41">
        <f t="shared" si="13"/>
        <v>0</v>
      </c>
      <c r="BA36" s="42">
        <f t="shared" si="14"/>
        <v>0</v>
      </c>
      <c r="BB36" s="43">
        <f t="shared" si="17"/>
        <v>0</v>
      </c>
      <c r="BD36" s="28">
        <f t="shared" si="15"/>
        <v>0</v>
      </c>
      <c r="BF36" s="136"/>
    </row>
    <row r="37" spans="20:58" ht="24" customHeight="1">
      <c r="T37" s="12"/>
      <c r="V37" s="12"/>
      <c r="W37" s="12"/>
      <c r="X37" s="12"/>
      <c r="AV37" s="38">
        <f t="shared" si="11"/>
        <v>0</v>
      </c>
      <c r="AW37" s="39">
        <f t="shared" si="12"/>
        <v>0</v>
      </c>
      <c r="AX37" s="40">
        <f t="shared" si="16"/>
        <v>0</v>
      </c>
      <c r="AZ37" s="38">
        <f t="shared" si="13"/>
        <v>0</v>
      </c>
      <c r="BA37" s="39">
        <f t="shared" si="14"/>
        <v>0</v>
      </c>
      <c r="BB37" s="40">
        <f t="shared" si="17"/>
        <v>0</v>
      </c>
      <c r="BD37" s="26">
        <f t="shared" si="15"/>
        <v>0</v>
      </c>
      <c r="BF37" s="135">
        <f>AW37+AW38+BA38+BA37</f>
        <v>0</v>
      </c>
    </row>
    <row r="38" spans="20:58" ht="24" customHeight="1">
      <c r="T38" s="12"/>
      <c r="V38" s="12"/>
      <c r="W38" s="12"/>
      <c r="X38" s="12"/>
      <c r="AV38" s="41">
        <f t="shared" si="11"/>
        <v>0</v>
      </c>
      <c r="AW38" s="42">
        <f t="shared" si="12"/>
        <v>0</v>
      </c>
      <c r="AX38" s="43">
        <f t="shared" si="16"/>
        <v>0</v>
      </c>
      <c r="AZ38" s="41">
        <f t="shared" si="13"/>
        <v>0</v>
      </c>
      <c r="BA38" s="42">
        <f t="shared" si="14"/>
        <v>0</v>
      </c>
      <c r="BB38" s="43">
        <f t="shared" si="17"/>
        <v>0</v>
      </c>
      <c r="BD38" s="28">
        <f t="shared" si="15"/>
        <v>0</v>
      </c>
      <c r="BF38" s="136"/>
    </row>
    <row r="39" spans="20:58" ht="24" customHeight="1">
      <c r="T39" s="12"/>
      <c r="V39" s="12"/>
      <c r="W39" s="12"/>
      <c r="X39" s="12"/>
      <c r="AV39" s="38">
        <f t="shared" si="11"/>
        <v>0</v>
      </c>
      <c r="AW39" s="39">
        <f t="shared" si="12"/>
        <v>0</v>
      </c>
      <c r="AX39" s="40">
        <f t="shared" si="16"/>
        <v>0</v>
      </c>
      <c r="AZ39" s="38">
        <f t="shared" si="13"/>
        <v>0</v>
      </c>
      <c r="BA39" s="39">
        <f t="shared" si="14"/>
        <v>0</v>
      </c>
      <c r="BB39" s="40">
        <f t="shared" si="17"/>
        <v>0</v>
      </c>
      <c r="BD39" s="26">
        <f t="shared" si="15"/>
        <v>0</v>
      </c>
      <c r="BF39" s="135">
        <f>AW39+AW40+BA40+BA39</f>
        <v>0</v>
      </c>
    </row>
    <row r="40" spans="20:58" ht="24" customHeight="1">
      <c r="T40" s="12"/>
      <c r="V40" s="12"/>
      <c r="W40" s="12"/>
      <c r="X40" s="12"/>
      <c r="AV40" s="41">
        <f t="shared" si="11"/>
        <v>0</v>
      </c>
      <c r="AW40" s="42">
        <f t="shared" si="12"/>
        <v>0</v>
      </c>
      <c r="AX40" s="43">
        <f t="shared" si="16"/>
        <v>0</v>
      </c>
      <c r="AZ40" s="41">
        <f t="shared" si="13"/>
        <v>0</v>
      </c>
      <c r="BA40" s="42">
        <f t="shared" si="14"/>
        <v>0</v>
      </c>
      <c r="BB40" s="43">
        <f t="shared" si="17"/>
        <v>0</v>
      </c>
      <c r="BD40" s="28">
        <f t="shared" si="15"/>
        <v>0</v>
      </c>
      <c r="BF40" s="136"/>
    </row>
    <row r="41" spans="20:58" ht="24" customHeight="1">
      <c r="T41" s="12"/>
      <c r="V41" s="12"/>
      <c r="W41" s="12"/>
      <c r="X41" s="12"/>
      <c r="AV41" s="38">
        <f t="shared" si="11"/>
        <v>0</v>
      </c>
      <c r="AW41" s="39">
        <f t="shared" si="12"/>
        <v>0</v>
      </c>
      <c r="AX41" s="40">
        <f t="shared" si="16"/>
        <v>0</v>
      </c>
      <c r="AZ41" s="38">
        <f t="shared" si="13"/>
        <v>0</v>
      </c>
      <c r="BA41" s="39">
        <f t="shared" si="14"/>
        <v>0</v>
      </c>
      <c r="BB41" s="40">
        <f t="shared" si="17"/>
        <v>0</v>
      </c>
      <c r="BD41" s="26">
        <f t="shared" si="15"/>
        <v>0</v>
      </c>
      <c r="BF41" s="135">
        <f>AW41+AW42+BA42+BA41</f>
        <v>0</v>
      </c>
    </row>
    <row r="42" spans="20:58" ht="24" customHeight="1">
      <c r="T42" s="12"/>
      <c r="V42" s="12"/>
      <c r="W42" s="12"/>
      <c r="X42" s="12"/>
      <c r="AV42" s="41">
        <f t="shared" si="11"/>
        <v>0</v>
      </c>
      <c r="AW42" s="42">
        <f t="shared" si="12"/>
        <v>0</v>
      </c>
      <c r="AX42" s="43">
        <f t="shared" si="16"/>
        <v>0</v>
      </c>
      <c r="AZ42" s="41">
        <f t="shared" si="13"/>
        <v>0</v>
      </c>
      <c r="BA42" s="42">
        <f t="shared" si="14"/>
        <v>0</v>
      </c>
      <c r="BB42" s="43">
        <f t="shared" si="17"/>
        <v>0</v>
      </c>
      <c r="BD42" s="28">
        <f t="shared" si="15"/>
        <v>0</v>
      </c>
      <c r="BF42" s="136"/>
    </row>
    <row r="43" spans="20:24" ht="24" customHeight="1">
      <c r="T43" s="12"/>
      <c r="V43" s="12"/>
      <c r="W43" s="12"/>
      <c r="X43" s="12"/>
    </row>
    <row r="44" spans="20:24" ht="24" customHeight="1">
      <c r="T44" s="12"/>
      <c r="V44" s="12"/>
      <c r="W44" s="12"/>
      <c r="X44" s="12"/>
    </row>
    <row r="45" ht="24" customHeight="1"/>
    <row r="46" ht="24" customHeight="1"/>
  </sheetData>
  <sheetProtection sheet="1" objects="1" scenarios="1" deleteRows="0" selectLockedCells="1"/>
  <mergeCells count="122">
    <mergeCell ref="S17:S18"/>
    <mergeCell ref="V15:V16"/>
    <mergeCell ref="V19:V20"/>
    <mergeCell ref="C19:C20"/>
    <mergeCell ref="V17:V18"/>
    <mergeCell ref="C11:C12"/>
    <mergeCell ref="C15:C16"/>
    <mergeCell ref="U19:U20"/>
    <mergeCell ref="U15:U16"/>
    <mergeCell ref="U17:U18"/>
    <mergeCell ref="Q17:Q18"/>
    <mergeCell ref="B21:B22"/>
    <mergeCell ref="B23:B24"/>
    <mergeCell ref="U21:U22"/>
    <mergeCell ref="V23:V24"/>
    <mergeCell ref="C9:C10"/>
    <mergeCell ref="V21:V22"/>
    <mergeCell ref="C23:C24"/>
    <mergeCell ref="C13:C14"/>
    <mergeCell ref="C17:C18"/>
    <mergeCell ref="V13:V14"/>
    <mergeCell ref="B9:B10"/>
    <mergeCell ref="B11:B12"/>
    <mergeCell ref="B13:B14"/>
    <mergeCell ref="B15:B16"/>
    <mergeCell ref="B17:B18"/>
    <mergeCell ref="Q9:Q10"/>
    <mergeCell ref="R9:R10"/>
    <mergeCell ref="S9:S10"/>
    <mergeCell ref="Q11:Q12"/>
    <mergeCell ref="B19:B20"/>
    <mergeCell ref="BF17:BF18"/>
    <mergeCell ref="BF19:BF20"/>
    <mergeCell ref="BF21:BF22"/>
    <mergeCell ref="BF23:BF24"/>
    <mergeCell ref="C7:C8"/>
    <mergeCell ref="U9:U10"/>
    <mergeCell ref="BF7:BF8"/>
    <mergeCell ref="BF9:BF10"/>
    <mergeCell ref="BF11:BF12"/>
    <mergeCell ref="BF41:BF42"/>
    <mergeCell ref="C21:C22"/>
    <mergeCell ref="U13:U14"/>
    <mergeCell ref="V7:V8"/>
    <mergeCell ref="V11:V12"/>
    <mergeCell ref="BF39:BF40"/>
    <mergeCell ref="BF25:BF26"/>
    <mergeCell ref="BF27:BF28"/>
    <mergeCell ref="BF29:BF30"/>
    <mergeCell ref="BF31:BF32"/>
    <mergeCell ref="BF33:BF34"/>
    <mergeCell ref="BF35:BF36"/>
    <mergeCell ref="BF37:BF38"/>
    <mergeCell ref="AL23:AL24"/>
    <mergeCell ref="AL19:AL20"/>
    <mergeCell ref="AJ21:AJ22"/>
    <mergeCell ref="AK21:AK22"/>
    <mergeCell ref="AL21:AL22"/>
    <mergeCell ref="AJ19:AJ20"/>
    <mergeCell ref="AJ23:AJ24"/>
    <mergeCell ref="BF13:BF14"/>
    <mergeCell ref="BF15:BF16"/>
    <mergeCell ref="AJ13:AJ14"/>
    <mergeCell ref="AK13:AK14"/>
    <mergeCell ref="AL13:AL14"/>
    <mergeCell ref="AJ11:AJ12"/>
    <mergeCell ref="AL15:AL16"/>
    <mergeCell ref="AK17:AK18"/>
    <mergeCell ref="AL17:AL18"/>
    <mergeCell ref="AJ15:AJ16"/>
    <mergeCell ref="AL7:AL8"/>
    <mergeCell ref="AJ9:AJ10"/>
    <mergeCell ref="AK9:AK10"/>
    <mergeCell ref="AL9:AL10"/>
    <mergeCell ref="AJ7:AJ8"/>
    <mergeCell ref="AL11:AL12"/>
    <mergeCell ref="U23:U24"/>
    <mergeCell ref="V9:V10"/>
    <mergeCell ref="AK7:AK8"/>
    <mergeCell ref="AK11:AK12"/>
    <mergeCell ref="AK15:AK16"/>
    <mergeCell ref="AK19:AK20"/>
    <mergeCell ref="AK23:AK24"/>
    <mergeCell ref="U7:U8"/>
    <mergeCell ref="U11:U12"/>
    <mergeCell ref="AJ17:AJ18"/>
    <mergeCell ref="Q21:Q22"/>
    <mergeCell ref="R21:R22"/>
    <mergeCell ref="S21:S22"/>
    <mergeCell ref="Q23:Q24"/>
    <mergeCell ref="R23:R24"/>
    <mergeCell ref="S23:S24"/>
    <mergeCell ref="Q19:Q20"/>
    <mergeCell ref="R19:R20"/>
    <mergeCell ref="S19:S20"/>
    <mergeCell ref="Q13:Q14"/>
    <mergeCell ref="R13:R14"/>
    <mergeCell ref="S13:S14"/>
    <mergeCell ref="Q15:Q16"/>
    <mergeCell ref="R15:R16"/>
    <mergeCell ref="S15:S16"/>
    <mergeCell ref="R17:R18"/>
    <mergeCell ref="U5:V5"/>
    <mergeCell ref="R11:R12"/>
    <mergeCell ref="S11:S12"/>
    <mergeCell ref="B4:C4"/>
    <mergeCell ref="Q5:S5"/>
    <mergeCell ref="Q7:Q8"/>
    <mergeCell ref="R7:R8"/>
    <mergeCell ref="S7:S8"/>
    <mergeCell ref="B7:B8"/>
    <mergeCell ref="B5:D5"/>
    <mergeCell ref="D3:G3"/>
    <mergeCell ref="J3:M3"/>
    <mergeCell ref="Z5:AC5"/>
    <mergeCell ref="AF5:AI5"/>
    <mergeCell ref="AJ5:AL5"/>
    <mergeCell ref="B1:AL1"/>
    <mergeCell ref="B2:AL2"/>
    <mergeCell ref="M5:P5"/>
    <mergeCell ref="G5:J5"/>
    <mergeCell ref="U4:V4"/>
  </mergeCells>
  <conditionalFormatting sqref="J8:J24">
    <cfRule type="expression" priority="28" dxfId="2" stopIfTrue="1">
      <formula>AX8=0.5</formula>
    </cfRule>
    <cfRule type="expression" priority="29" dxfId="1" stopIfTrue="1">
      <formula>AX8=1</formula>
    </cfRule>
    <cfRule type="expression" priority="30" dxfId="0" stopIfTrue="1">
      <formula>AX8=0</formula>
    </cfRule>
  </conditionalFormatting>
  <conditionalFormatting sqref="AI7:AI24">
    <cfRule type="expression" priority="42" dxfId="2" stopIfTrue="1">
      <formula>BB25=$N$3</formula>
    </cfRule>
    <cfRule type="expression" priority="43" dxfId="1" stopIfTrue="1">
      <formula>BB25=$H$3</formula>
    </cfRule>
    <cfRule type="expression" priority="44" dxfId="0" stopIfTrue="1">
      <formula>BB25=0</formula>
    </cfRule>
  </conditionalFormatting>
  <conditionalFormatting sqref="AZ7:AZ24">
    <cfRule type="expression" priority="22" dxfId="23" stopIfTrue="1">
      <formula>M7+N7=0</formula>
    </cfRule>
    <cfRule type="expression" priority="23" dxfId="1" stopIfTrue="1">
      <formula>BB7=1</formula>
    </cfRule>
    <cfRule type="expression" priority="24" dxfId="0" stopIfTrue="1">
      <formula>BB7=0</formula>
    </cfRule>
  </conditionalFormatting>
  <conditionalFormatting sqref="AV7:AV24">
    <cfRule type="expression" priority="48" dxfId="23" stopIfTrue="1">
      <formula>G7+H7=0</formula>
    </cfRule>
    <cfRule type="expression" priority="49" dxfId="1" stopIfTrue="1">
      <formula>AX7=1</formula>
    </cfRule>
    <cfRule type="expression" priority="50" dxfId="0" stopIfTrue="1">
      <formula>AX7=0</formula>
    </cfRule>
  </conditionalFormatting>
  <conditionalFormatting sqref="AC7:AC24">
    <cfRule type="expression" priority="51" dxfId="2" stopIfTrue="1">
      <formula>AX25=$N$3</formula>
    </cfRule>
    <cfRule type="expression" priority="52" dxfId="1" stopIfTrue="1">
      <formula>AX25=$H$3</formula>
    </cfRule>
    <cfRule type="expression" priority="53" dxfId="0" stopIfTrue="1">
      <formula>AX25=0</formula>
    </cfRule>
  </conditionalFormatting>
  <conditionalFormatting sqref="BF25 BF27 BF29 BF31 BF33 BF35 BF37 BF39 BF41 BF7 BF9 BF11 BF13 BF15 BF17 BF19 BF21 BF23">
    <cfRule type="cellIs" priority="36" dxfId="34" operator="greaterThan" stopIfTrue="1">
      <formula>0</formula>
    </cfRule>
    <cfRule type="cellIs" priority="37" dxfId="33" operator="lessThan" stopIfTrue="1">
      <formula>0</formula>
    </cfRule>
    <cfRule type="cellIs" priority="38" dxfId="23" operator="equal" stopIfTrue="1">
      <formula>0</formula>
    </cfRule>
  </conditionalFormatting>
  <conditionalFormatting sqref="AJ7 AJ9 AJ11 AJ13 AJ15 AJ17 AJ19 AJ21 AJ23 E7:E24 AK7:AK24 Q7 Q9 Q11 Q13 Q15 Q17 Q19 Q21 Q23 R7:R24 K7:K24 AD7:AD24 X7:X24">
    <cfRule type="cellIs" priority="31" dxfId="23" operator="equal" stopIfTrue="1">
      <formula>0</formula>
    </cfRule>
  </conditionalFormatting>
  <conditionalFormatting sqref="AZ4 AV4 M4:O4 G4:I4 AF4:AH4 Z4:AB4">
    <cfRule type="cellIs" priority="32" dxfId="30" operator="equal" stopIfTrue="1">
      <formula>0</formula>
    </cfRule>
  </conditionalFormatting>
  <conditionalFormatting sqref="S7:S24 AL7:AL24">
    <cfRule type="cellIs" priority="59" dxfId="29" operator="equal" stopIfTrue="1">
      <formula>1</formula>
    </cfRule>
    <cfRule type="cellIs" priority="60" dxfId="28" operator="equal" stopIfTrue="1">
      <formula>2</formula>
    </cfRule>
    <cfRule type="cellIs" priority="61" dxfId="50" operator="equal" stopIfTrue="1">
      <formula>3</formula>
    </cfRule>
  </conditionalFormatting>
  <conditionalFormatting sqref="AZ25:AZ42">
    <cfRule type="expression" priority="62" dxfId="23" stopIfTrue="1">
      <formula>M27+N27=0</formula>
    </cfRule>
    <cfRule type="expression" priority="63" dxfId="1" stopIfTrue="1">
      <formula>BB25=1</formula>
    </cfRule>
    <cfRule type="expression" priority="64" dxfId="0" stopIfTrue="1">
      <formula>BB25=0</formula>
    </cfRule>
  </conditionalFormatting>
  <conditionalFormatting sqref="AV25:AV42">
    <cfRule type="expression" priority="65" dxfId="23" stopIfTrue="1">
      <formula>G27+H27=0</formula>
    </cfRule>
    <cfRule type="expression" priority="66" dxfId="1" stopIfTrue="1">
      <formula>AX25=1</formula>
    </cfRule>
    <cfRule type="expression" priority="67" dxfId="0" stopIfTrue="1">
      <formula>AX25=0</formula>
    </cfRule>
  </conditionalFormatting>
  <conditionalFormatting sqref="P7:P24">
    <cfRule type="expression" priority="68" dxfId="2" stopIfTrue="1">
      <formula>BB7=$N$3</formula>
    </cfRule>
    <cfRule type="expression" priority="69" dxfId="1" stopIfTrue="1">
      <formula>BB7=$H$3</formula>
    </cfRule>
    <cfRule type="expression" priority="70" dxfId="0" stopIfTrue="1">
      <formula>BB7=0</formula>
    </cfRule>
  </conditionalFormatting>
  <conditionalFormatting sqref="I7:I24">
    <cfRule type="expression" priority="16" dxfId="2" stopIfTrue="1">
      <formula>AX7=$N$3</formula>
    </cfRule>
    <cfRule type="expression" priority="17" dxfId="1" stopIfTrue="1">
      <formula>AX7=$H$3</formula>
    </cfRule>
    <cfRule type="expression" priority="18" dxfId="0" stopIfTrue="1">
      <formula>AX7=0</formula>
    </cfRule>
  </conditionalFormatting>
  <conditionalFormatting sqref="J7:J24">
    <cfRule type="expression" priority="13" dxfId="2" stopIfTrue="1">
      <formula>AX7=$N$3</formula>
    </cfRule>
    <cfRule type="expression" priority="14" dxfId="1" stopIfTrue="1">
      <formula>AX7=$H$3</formula>
    </cfRule>
    <cfRule type="expression" priority="15" dxfId="0" stopIfTrue="1">
      <formula>AX7=0</formula>
    </cfRule>
  </conditionalFormatting>
  <conditionalFormatting sqref="O7:O24">
    <cfRule type="expression" priority="10" dxfId="2" stopIfTrue="1">
      <formula>BB7=$N$3</formula>
    </cfRule>
    <cfRule type="expression" priority="11" dxfId="1" stopIfTrue="1">
      <formula>BB7=$H$3</formula>
    </cfRule>
    <cfRule type="expression" priority="12" dxfId="0" stopIfTrue="1">
      <formula>BB7=0</formula>
    </cfRule>
  </conditionalFormatting>
  <conditionalFormatting sqref="AB7:AB24">
    <cfRule type="expression" priority="7" dxfId="2" stopIfTrue="1">
      <formula>AX25=$N$3</formula>
    </cfRule>
    <cfRule type="expression" priority="8" dxfId="1" stopIfTrue="1">
      <formula>AX25=$H$3</formula>
    </cfRule>
    <cfRule type="expression" priority="9" dxfId="0" stopIfTrue="1">
      <formula>AX25=0</formula>
    </cfRule>
  </conditionalFormatting>
  <conditionalFormatting sqref="AH7:AH24">
    <cfRule type="expression" priority="4" dxfId="2" stopIfTrue="1">
      <formula>BB25=$N$3</formula>
    </cfRule>
    <cfRule type="expression" priority="5" dxfId="1" stopIfTrue="1">
      <formula>BB25=$H$3</formula>
    </cfRule>
    <cfRule type="expression" priority="6" dxfId="0" stopIfTrue="1">
      <formula>BB25=0</formula>
    </cfRule>
  </conditionalFormatting>
  <conditionalFormatting sqref="J7">
    <cfRule type="expression" priority="1" dxfId="2" stopIfTrue="1">
      <formula>AX7=0.5</formula>
    </cfRule>
    <cfRule type="expression" priority="2" dxfId="1" stopIfTrue="1">
      <formula>AX7=1</formula>
    </cfRule>
    <cfRule type="expression" priority="3" dxfId="0" stopIfTrue="1">
      <formula>AX7=0</formula>
    </cfRule>
  </conditionalFormatting>
  <dataValidations count="1">
    <dataValidation type="list" allowBlank="1" showInputMessage="1" showErrorMessage="1" sqref="V23:W23 V19:W19 C7:D7 C23:D23 C15:D15 C19:D19 C21:D21 C17:D17 C9:D9 C13:D13 C11:D11 V9:W9 V7:W7 V13:W13 V17:W17 V15:W15 V11:W11 V21:W21">
      <formula1>skips</formula1>
    </dataValidation>
  </dataValidations>
  <printOptions/>
  <pageMargins left="0.5511811023622047" right="0.4724409448818898" top="0.53" bottom="0.1968503937007874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M22" sqref="M22"/>
    </sheetView>
  </sheetViews>
  <sheetFormatPr defaultColWidth="9.140625" defaultRowHeight="12.75"/>
  <cols>
    <col min="2" max="6" width="8.8515625" style="1" customWidth="1"/>
    <col min="7" max="8" width="8.8515625" style="2" customWidth="1"/>
    <col min="9" max="15" width="8.8515625" style="1" customWidth="1"/>
    <col min="44" max="45" width="8.8515625" style="1" customWidth="1"/>
    <col min="46" max="46" width="8.8515625" style="2" customWidth="1"/>
    <col min="48" max="50" width="8.8515625" style="1" customWidth="1"/>
    <col min="52" max="52" width="8.8515625" style="1" customWidth="1"/>
  </cols>
  <sheetData>
    <row r="1" spans="1:6" ht="18">
      <c r="A1" s="140" t="s">
        <v>66</v>
      </c>
      <c r="B1" s="140"/>
      <c r="C1" s="140"/>
      <c r="D1" s="140"/>
      <c r="E1" s="140"/>
      <c r="F1" s="140"/>
    </row>
    <row r="2" spans="2:6" ht="18">
      <c r="B2"/>
      <c r="C2" s="140" t="s">
        <v>2</v>
      </c>
      <c r="D2" s="140"/>
      <c r="E2" s="140" t="s">
        <v>3</v>
      </c>
      <c r="F2" s="140"/>
    </row>
    <row r="3" spans="2:6" ht="18">
      <c r="B3"/>
      <c r="C3" s="88"/>
      <c r="D3" s="88"/>
      <c r="E3" s="88"/>
      <c r="F3" s="88"/>
    </row>
    <row r="4" spans="1:6" ht="12.75">
      <c r="A4" s="78" t="s">
        <v>63</v>
      </c>
      <c r="B4" s="78"/>
      <c r="C4" s="78" t="s">
        <v>17</v>
      </c>
      <c r="D4" s="78" t="s">
        <v>65</v>
      </c>
      <c r="E4" s="78" t="s">
        <v>17</v>
      </c>
      <c r="F4" s="78" t="s">
        <v>65</v>
      </c>
    </row>
    <row r="5" spans="1:6" ht="14.25">
      <c r="A5" s="79" t="s">
        <v>26</v>
      </c>
      <c r="B5" s="79"/>
      <c r="C5" s="89">
        <v>2</v>
      </c>
      <c r="D5" s="89" t="s">
        <v>30</v>
      </c>
      <c r="E5" s="90">
        <v>14</v>
      </c>
      <c r="F5" s="89" t="s">
        <v>20</v>
      </c>
    </row>
    <row r="6" spans="1:6" ht="14.25">
      <c r="A6" s="79" t="s">
        <v>27</v>
      </c>
      <c r="B6" s="79"/>
      <c r="C6" s="89">
        <v>3</v>
      </c>
      <c r="D6" s="89" t="s">
        <v>29</v>
      </c>
      <c r="E6" s="89">
        <v>9</v>
      </c>
      <c r="F6" s="89" t="s">
        <v>23</v>
      </c>
    </row>
    <row r="7" spans="1:6" ht="14.25">
      <c r="A7" s="79" t="s">
        <v>28</v>
      </c>
      <c r="B7" s="79"/>
      <c r="C7" s="89">
        <v>4</v>
      </c>
      <c r="D7" s="89" t="s">
        <v>22</v>
      </c>
      <c r="E7" s="89">
        <v>13</v>
      </c>
      <c r="F7" s="89" t="s">
        <v>32</v>
      </c>
    </row>
    <row r="8" spans="1:6" ht="14.25">
      <c r="A8" s="79" t="s">
        <v>29</v>
      </c>
      <c r="B8" s="79"/>
      <c r="C8" s="89">
        <v>3</v>
      </c>
      <c r="D8" s="89" t="s">
        <v>27</v>
      </c>
      <c r="E8" s="89">
        <v>10</v>
      </c>
      <c r="F8" s="89" t="s">
        <v>21</v>
      </c>
    </row>
    <row r="9" spans="1:6" ht="14.25">
      <c r="A9" s="79" t="s">
        <v>30</v>
      </c>
      <c r="B9" s="79"/>
      <c r="C9" s="89">
        <v>2</v>
      </c>
      <c r="D9" s="89" t="s">
        <v>26</v>
      </c>
      <c r="E9" s="89">
        <v>11</v>
      </c>
      <c r="F9" s="89" t="s">
        <v>22</v>
      </c>
    </row>
    <row r="10" spans="1:6" ht="14.25">
      <c r="A10" s="79" t="s">
        <v>31</v>
      </c>
      <c r="B10" s="79"/>
      <c r="C10" s="89">
        <v>5</v>
      </c>
      <c r="D10" s="89" t="s">
        <v>21</v>
      </c>
      <c r="E10" s="89">
        <v>12</v>
      </c>
      <c r="F10" s="89" t="s">
        <v>19</v>
      </c>
    </row>
    <row r="11" spans="1:6" ht="14.25">
      <c r="A11" s="79" t="s">
        <v>32</v>
      </c>
      <c r="B11" s="79"/>
      <c r="C11" s="89">
        <v>6</v>
      </c>
      <c r="D11" s="89" t="s">
        <v>20</v>
      </c>
      <c r="E11" s="89">
        <v>13</v>
      </c>
      <c r="F11" s="89" t="s">
        <v>28</v>
      </c>
    </row>
    <row r="12" spans="1:6" ht="14.25">
      <c r="A12" s="79" t="s">
        <v>19</v>
      </c>
      <c r="B12" s="79"/>
      <c r="C12" s="90">
        <v>7</v>
      </c>
      <c r="D12" s="89" t="s">
        <v>23</v>
      </c>
      <c r="E12" s="89">
        <v>12</v>
      </c>
      <c r="F12" s="89" t="s">
        <v>31</v>
      </c>
    </row>
    <row r="13" spans="1:6" ht="14.25">
      <c r="A13" s="79" t="s">
        <v>20</v>
      </c>
      <c r="B13" s="79"/>
      <c r="C13" s="89">
        <v>6</v>
      </c>
      <c r="D13" s="89" t="s">
        <v>32</v>
      </c>
      <c r="E13" s="90">
        <v>14</v>
      </c>
      <c r="F13" s="89" t="s">
        <v>26</v>
      </c>
    </row>
    <row r="14" spans="1:6" ht="14.25">
      <c r="A14" s="79" t="s">
        <v>21</v>
      </c>
      <c r="B14" s="79"/>
      <c r="C14" s="89">
        <v>5</v>
      </c>
      <c r="D14" s="89" t="s">
        <v>31</v>
      </c>
      <c r="E14" s="89">
        <v>10</v>
      </c>
      <c r="F14" s="89" t="s">
        <v>29</v>
      </c>
    </row>
    <row r="15" spans="1:6" ht="14.25">
      <c r="A15" s="79" t="s">
        <v>22</v>
      </c>
      <c r="B15" s="79"/>
      <c r="C15" s="89">
        <v>4</v>
      </c>
      <c r="D15" s="89" t="s">
        <v>28</v>
      </c>
      <c r="E15" s="89">
        <v>11</v>
      </c>
      <c r="F15" s="89" t="s">
        <v>30</v>
      </c>
    </row>
    <row r="16" spans="1:6" ht="14.25">
      <c r="A16" s="79" t="s">
        <v>23</v>
      </c>
      <c r="B16" s="79"/>
      <c r="C16" s="90">
        <v>7</v>
      </c>
      <c r="D16" s="89" t="s">
        <v>19</v>
      </c>
      <c r="E16" s="89">
        <v>9</v>
      </c>
      <c r="F16" s="89" t="s">
        <v>27</v>
      </c>
    </row>
    <row r="17" spans="1:6" ht="14.25">
      <c r="A17" s="79" t="s">
        <v>24</v>
      </c>
      <c r="B17" s="79"/>
      <c r="C17" s="89">
        <v>9</v>
      </c>
      <c r="D17" s="89" t="s">
        <v>42</v>
      </c>
      <c r="E17" s="90">
        <v>21</v>
      </c>
      <c r="F17" s="89" t="s">
        <v>46</v>
      </c>
    </row>
    <row r="18" spans="1:6" ht="14.25">
      <c r="A18" s="79" t="s">
        <v>25</v>
      </c>
      <c r="B18" s="79"/>
      <c r="C18" s="89">
        <v>10</v>
      </c>
      <c r="D18" s="89" t="s">
        <v>41</v>
      </c>
      <c r="E18" s="89">
        <v>16</v>
      </c>
      <c r="F18" s="89" t="s">
        <v>35</v>
      </c>
    </row>
    <row r="19" spans="1:6" ht="14.25">
      <c r="A19" s="79" t="s">
        <v>40</v>
      </c>
      <c r="B19" s="79"/>
      <c r="C19" s="89">
        <v>11</v>
      </c>
      <c r="D19" s="89" t="s">
        <v>34</v>
      </c>
      <c r="E19" s="89">
        <v>20</v>
      </c>
      <c r="F19" s="89" t="s">
        <v>44</v>
      </c>
    </row>
    <row r="20" spans="1:6" ht="14.25">
      <c r="A20" s="79" t="s">
        <v>41</v>
      </c>
      <c r="B20" s="79"/>
      <c r="C20" s="89">
        <v>10</v>
      </c>
      <c r="D20" s="89" t="s">
        <v>25</v>
      </c>
      <c r="E20" s="89">
        <v>17</v>
      </c>
      <c r="F20" s="89" t="s">
        <v>33</v>
      </c>
    </row>
    <row r="21" spans="1:6" ht="14.25">
      <c r="A21" s="79" t="s">
        <v>42</v>
      </c>
      <c r="B21" s="79"/>
      <c r="C21" s="89">
        <v>9</v>
      </c>
      <c r="D21" s="89" t="s">
        <v>24</v>
      </c>
      <c r="E21" s="89">
        <v>18</v>
      </c>
      <c r="F21" s="89" t="s">
        <v>34</v>
      </c>
    </row>
    <row r="22" spans="1:6" ht="14.25">
      <c r="A22" s="79" t="s">
        <v>43</v>
      </c>
      <c r="B22" s="79"/>
      <c r="C22" s="89">
        <v>12</v>
      </c>
      <c r="D22" s="89" t="s">
        <v>33</v>
      </c>
      <c r="E22" s="89">
        <v>19</v>
      </c>
      <c r="F22" s="89" t="s">
        <v>45</v>
      </c>
    </row>
    <row r="23" spans="1:6" ht="14.25">
      <c r="A23" s="79" t="s">
        <v>44</v>
      </c>
      <c r="B23" s="79"/>
      <c r="C23" s="89">
        <v>13</v>
      </c>
      <c r="D23" s="89" t="s">
        <v>46</v>
      </c>
      <c r="E23" s="89">
        <v>20</v>
      </c>
      <c r="F23" s="89" t="s">
        <v>40</v>
      </c>
    </row>
    <row r="24" spans="1:6" ht="14.25">
      <c r="A24" s="79" t="s">
        <v>45</v>
      </c>
      <c r="B24" s="79"/>
      <c r="C24" s="90">
        <v>14</v>
      </c>
      <c r="D24" s="89" t="s">
        <v>35</v>
      </c>
      <c r="E24" s="89">
        <v>19</v>
      </c>
      <c r="F24" s="89" t="s">
        <v>43</v>
      </c>
    </row>
    <row r="25" spans="1:6" ht="14.25">
      <c r="A25" s="79" t="s">
        <v>46</v>
      </c>
      <c r="B25" s="79"/>
      <c r="C25" s="89">
        <v>13</v>
      </c>
      <c r="D25" s="89" t="s">
        <v>44</v>
      </c>
      <c r="E25" s="90">
        <v>21</v>
      </c>
      <c r="F25" s="89" t="s">
        <v>24</v>
      </c>
    </row>
    <row r="26" spans="1:6" ht="14.25">
      <c r="A26" s="79" t="s">
        <v>33</v>
      </c>
      <c r="B26" s="79"/>
      <c r="C26" s="89">
        <v>12</v>
      </c>
      <c r="D26" s="89" t="s">
        <v>43</v>
      </c>
      <c r="E26" s="89">
        <v>17</v>
      </c>
      <c r="F26" s="89" t="s">
        <v>41</v>
      </c>
    </row>
    <row r="27" spans="1:6" ht="14.25">
      <c r="A27" s="79" t="s">
        <v>34</v>
      </c>
      <c r="B27" s="79"/>
      <c r="C27" s="89">
        <v>11</v>
      </c>
      <c r="D27" s="89" t="s">
        <v>40</v>
      </c>
      <c r="E27" s="89">
        <v>18</v>
      </c>
      <c r="F27" s="89" t="s">
        <v>42</v>
      </c>
    </row>
    <row r="28" spans="1:6" ht="14.25">
      <c r="A28" s="79" t="s">
        <v>35</v>
      </c>
      <c r="B28" s="79"/>
      <c r="C28" s="90">
        <v>14</v>
      </c>
      <c r="D28" s="89" t="s">
        <v>45</v>
      </c>
      <c r="E28" s="89">
        <v>16</v>
      </c>
      <c r="F28" s="89" t="s">
        <v>25</v>
      </c>
    </row>
    <row r="29" spans="1:6" ht="14.25">
      <c r="A29" s="79" t="s">
        <v>36</v>
      </c>
      <c r="B29" s="79"/>
      <c r="C29" s="89">
        <v>16</v>
      </c>
      <c r="D29" s="89" t="s">
        <v>50</v>
      </c>
      <c r="E29" s="90">
        <v>7</v>
      </c>
      <c r="F29" s="89" t="s">
        <v>54</v>
      </c>
    </row>
    <row r="30" spans="1:6" ht="14.25">
      <c r="A30" s="79" t="s">
        <v>37</v>
      </c>
      <c r="B30" s="79"/>
      <c r="C30" s="89">
        <v>17</v>
      </c>
      <c r="D30" s="89" t="s">
        <v>39</v>
      </c>
      <c r="E30" s="89">
        <v>2</v>
      </c>
      <c r="F30" s="89" t="s">
        <v>47</v>
      </c>
    </row>
    <row r="31" spans="1:6" ht="14.25">
      <c r="A31" s="79" t="s">
        <v>38</v>
      </c>
      <c r="B31" s="79"/>
      <c r="C31" s="89">
        <v>18</v>
      </c>
      <c r="D31" s="89" t="s">
        <v>48</v>
      </c>
      <c r="E31" s="89">
        <v>6</v>
      </c>
      <c r="F31" s="89" t="s">
        <v>52</v>
      </c>
    </row>
    <row r="32" spans="1:6" ht="14.25">
      <c r="A32" s="79" t="s">
        <v>39</v>
      </c>
      <c r="B32" s="79"/>
      <c r="C32" s="89">
        <v>17</v>
      </c>
      <c r="D32" s="89" t="s">
        <v>37</v>
      </c>
      <c r="E32" s="89">
        <v>3</v>
      </c>
      <c r="F32" s="89" t="s">
        <v>49</v>
      </c>
    </row>
    <row r="33" spans="1:6" ht="14.25">
      <c r="A33" s="79" t="s">
        <v>50</v>
      </c>
      <c r="B33" s="79"/>
      <c r="C33" s="89">
        <v>16</v>
      </c>
      <c r="D33" s="89" t="s">
        <v>36</v>
      </c>
      <c r="E33" s="89">
        <v>4</v>
      </c>
      <c r="F33" s="89" t="s">
        <v>48</v>
      </c>
    </row>
    <row r="34" spans="1:6" ht="14.25">
      <c r="A34" s="79" t="s">
        <v>51</v>
      </c>
      <c r="B34" s="79"/>
      <c r="C34" s="89">
        <v>19</v>
      </c>
      <c r="D34" s="89" t="s">
        <v>49</v>
      </c>
      <c r="E34" s="89">
        <v>5</v>
      </c>
      <c r="F34" s="89" t="s">
        <v>53</v>
      </c>
    </row>
    <row r="35" spans="1:6" ht="14.25">
      <c r="A35" s="79" t="s">
        <v>52</v>
      </c>
      <c r="B35" s="79"/>
      <c r="C35" s="89">
        <v>20</v>
      </c>
      <c r="D35" s="89" t="s">
        <v>54</v>
      </c>
      <c r="E35" s="89">
        <v>6</v>
      </c>
      <c r="F35" s="89" t="s">
        <v>38</v>
      </c>
    </row>
    <row r="36" spans="1:6" ht="14.25">
      <c r="A36" s="79" t="s">
        <v>53</v>
      </c>
      <c r="B36" s="79"/>
      <c r="C36" s="90">
        <v>21</v>
      </c>
      <c r="D36" s="89" t="s">
        <v>47</v>
      </c>
      <c r="E36" s="89">
        <v>5</v>
      </c>
      <c r="F36" s="89" t="s">
        <v>51</v>
      </c>
    </row>
    <row r="37" spans="1:6" ht="14.25">
      <c r="A37" s="79" t="s">
        <v>54</v>
      </c>
      <c r="B37" s="79"/>
      <c r="C37" s="89">
        <v>20</v>
      </c>
      <c r="D37" s="89" t="s">
        <v>52</v>
      </c>
      <c r="E37" s="90">
        <v>7</v>
      </c>
      <c r="F37" s="89" t="s">
        <v>36</v>
      </c>
    </row>
    <row r="38" spans="1:6" ht="14.25">
      <c r="A38" s="79" t="s">
        <v>49</v>
      </c>
      <c r="B38" s="79"/>
      <c r="C38" s="89">
        <v>19</v>
      </c>
      <c r="D38" s="89" t="s">
        <v>51</v>
      </c>
      <c r="E38" s="89">
        <v>3</v>
      </c>
      <c r="F38" s="89" t="s">
        <v>39</v>
      </c>
    </row>
    <row r="39" spans="1:6" ht="14.25">
      <c r="A39" s="79" t="s">
        <v>48</v>
      </c>
      <c r="B39" s="79"/>
      <c r="C39" s="89">
        <v>18</v>
      </c>
      <c r="D39" s="89" t="s">
        <v>38</v>
      </c>
      <c r="E39" s="89">
        <v>4</v>
      </c>
      <c r="F39" s="89" t="s">
        <v>50</v>
      </c>
    </row>
    <row r="40" spans="1:6" ht="14.25">
      <c r="A40" s="79" t="s">
        <v>47</v>
      </c>
      <c r="B40" s="79"/>
      <c r="C40" s="90">
        <v>21</v>
      </c>
      <c r="D40" s="89" t="s">
        <v>53</v>
      </c>
      <c r="E40" s="89">
        <v>2</v>
      </c>
      <c r="F40" s="89" t="s">
        <v>37</v>
      </c>
    </row>
  </sheetData>
  <sheetProtection selectLockedCells="1"/>
  <mergeCells count="3">
    <mergeCell ref="A1:F1"/>
    <mergeCell ref="C2:D2"/>
    <mergeCell ref="E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2012-11-15T23:27:16Z</cp:lastPrinted>
  <dcterms:created xsi:type="dcterms:W3CDTF">2011-07-01T07:56:29Z</dcterms:created>
  <dcterms:modified xsi:type="dcterms:W3CDTF">2017-01-11T00:46:04Z</dcterms:modified>
  <cp:category/>
  <cp:version/>
  <cp:contentType/>
  <cp:contentStatus/>
</cp:coreProperties>
</file>