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Players" sheetId="1" r:id="rId1"/>
    <sheet name="Sheet1" sheetId="2" r:id="rId2"/>
    <sheet name="Draw" sheetId="3" r:id="rId3"/>
  </sheets>
  <definedNames>
    <definedName name="_xlnm.Print_Area" localSheetId="1">'Sheet1'!$B$1:$BB$22</definedName>
    <definedName name="skips">'Players'!$H$2:$H$49</definedName>
  </definedNames>
  <calcPr fullCalcOnLoad="1"/>
</workbook>
</file>

<file path=xl/sharedStrings.xml><?xml version="1.0" encoding="utf-8"?>
<sst xmlns="http://schemas.openxmlformats.org/spreadsheetml/2006/main" count="266" uniqueCount="70">
  <si>
    <t>Team</t>
  </si>
  <si>
    <t>Wins</t>
  </si>
  <si>
    <t>ROUND 1</t>
  </si>
  <si>
    <t>ROUND 2</t>
  </si>
  <si>
    <t>TOTALS</t>
  </si>
  <si>
    <t>Rank</t>
  </si>
  <si>
    <t>M'gin</t>
  </si>
  <si>
    <t>F</t>
  </si>
  <si>
    <t>A</t>
  </si>
  <si>
    <t>Other heading info</t>
  </si>
  <si>
    <t>Tournament Name etc. Here.</t>
  </si>
  <si>
    <t>Ends</t>
  </si>
  <si>
    <t>Total</t>
  </si>
  <si>
    <t>Margins</t>
  </si>
  <si>
    <t>Team No.</t>
  </si>
  <si>
    <t>W/D/L</t>
  </si>
  <si>
    <t>Rink</t>
  </si>
  <si>
    <t>V's</t>
  </si>
  <si>
    <t>4B</t>
  </si>
  <si>
    <t>5A</t>
  </si>
  <si>
    <t>5B</t>
  </si>
  <si>
    <t>6A</t>
  </si>
  <si>
    <t>6B</t>
  </si>
  <si>
    <t>7A</t>
  </si>
  <si>
    <t>7B</t>
  </si>
  <si>
    <t>1A</t>
  </si>
  <si>
    <t>1B</t>
  </si>
  <si>
    <t>2A</t>
  </si>
  <si>
    <t>2B</t>
  </si>
  <si>
    <t>3A</t>
  </si>
  <si>
    <t>3B</t>
  </si>
  <si>
    <t>4A</t>
  </si>
  <si>
    <t>11B</t>
  </si>
  <si>
    <t>12A</t>
  </si>
  <si>
    <t>12B</t>
  </si>
  <si>
    <t>13A</t>
  </si>
  <si>
    <t>13B</t>
  </si>
  <si>
    <t>14A</t>
  </si>
  <si>
    <t>14B</t>
  </si>
  <si>
    <t>8A</t>
  </si>
  <si>
    <t>8B</t>
  </si>
  <si>
    <t>9A</t>
  </si>
  <si>
    <t>9B</t>
  </si>
  <si>
    <t>10A</t>
  </si>
  <si>
    <t>10B</t>
  </si>
  <si>
    <t>11A</t>
  </si>
  <si>
    <t>15A</t>
  </si>
  <si>
    <t>15B</t>
  </si>
  <si>
    <t>16A</t>
  </si>
  <si>
    <t>16B</t>
  </si>
  <si>
    <t>TEAM CAPTAIN</t>
  </si>
  <si>
    <t>PLAYER ONE</t>
  </si>
  <si>
    <t>PLAYER TWO</t>
  </si>
  <si>
    <t>PLAYER THREE</t>
  </si>
  <si>
    <t xml:space="preserve"> PLAYER FOUR</t>
  </si>
  <si>
    <t>PLAYER FIVE</t>
  </si>
  <si>
    <t>PLAYER SIX</t>
  </si>
  <si>
    <t>B</t>
  </si>
  <si>
    <t>TEAM</t>
  </si>
  <si>
    <t>20 SIDE TOURNAMENT DRAW</t>
  </si>
  <si>
    <t>No. of ends=</t>
  </si>
  <si>
    <t>Oppposition</t>
  </si>
  <si>
    <t>Points for DRAW =</t>
  </si>
  <si>
    <t>Points for WIN =</t>
  </si>
  <si>
    <t>Points</t>
  </si>
  <si>
    <t>result</t>
  </si>
  <si>
    <t>points</t>
  </si>
  <si>
    <t>Draws</t>
  </si>
  <si>
    <t>SURNAME Christian</t>
  </si>
  <si>
    <t>TEAM CAPTIAN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</si>
</sst>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8"/>
      <color indexed="63"/>
      <name val="Arial"/>
      <family val="2"/>
    </font>
    <font>
      <b/>
      <sz val="13"/>
      <color indexed="17"/>
      <name val="Arial"/>
      <family val="2"/>
    </font>
    <font>
      <sz val="13"/>
      <name val="Arial"/>
      <family val="0"/>
    </font>
    <font>
      <b/>
      <sz val="9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Comic Sans MS"/>
      <family val="4"/>
    </font>
    <font>
      <b/>
      <sz val="16"/>
      <color indexed="17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 val="single"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ck"/>
      <right style="thick"/>
      <top style="thick"/>
      <bottom style="thick"/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ck"/>
      <right style="hair"/>
      <top style="thick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thick"/>
      <top style="hair">
        <color indexed="9"/>
      </top>
      <bottom style="hair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/>
      <right style="thin"/>
      <top style="thick"/>
      <bottom style="thin"/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9"/>
      </top>
      <bottom style="thin">
        <color indexed="8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>
        <color indexed="9"/>
      </bottom>
    </border>
    <border>
      <left style="thin"/>
      <right style="thick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ck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thick"/>
      <right style="hair"/>
      <top style="thin"/>
      <bottom>
        <color indexed="63"/>
      </bottom>
    </border>
    <border>
      <left style="thick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>
        <color indexed="22"/>
      </right>
      <top style="thin"/>
      <bottom>
        <color indexed="63"/>
      </bottom>
    </border>
    <border>
      <left style="hair"/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 style="hair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 style="hair">
        <color indexed="9"/>
      </bottom>
    </border>
    <border>
      <left>
        <color indexed="63"/>
      </left>
      <right style="thick"/>
      <top style="thick"/>
      <bottom style="hair">
        <color indexed="9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ck"/>
      <top style="hair">
        <color indexed="9"/>
      </top>
      <bottom>
        <color indexed="63"/>
      </bottom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8" fillId="0" borderId="0" xfId="0" applyFont="1" applyAlignment="1" applyProtection="1">
      <alignment horizontal="left" vertical="center"/>
      <protection locked="0"/>
    </xf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5" fillId="35" borderId="14" xfId="0" applyFont="1" applyFill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9" fillId="35" borderId="18" xfId="0" applyFont="1" applyFill="1" applyBorder="1" applyAlignment="1" applyProtection="1">
      <alignment horizontal="center" vertical="center"/>
      <protection locked="0"/>
    </xf>
    <xf numFmtId="0" fontId="20" fillId="35" borderId="18" xfId="0" applyFont="1" applyFill="1" applyBorder="1" applyAlignment="1" applyProtection="1">
      <alignment horizontal="center" vertical="center"/>
      <protection locked="0"/>
    </xf>
    <xf numFmtId="172" fontId="20" fillId="35" borderId="18" xfId="0" applyNumberFormat="1" applyFont="1" applyFill="1" applyBorder="1" applyAlignment="1" applyProtection="1">
      <alignment horizontal="center" vertical="center"/>
      <protection locked="0"/>
    </xf>
    <xf numFmtId="0" fontId="19" fillId="35" borderId="19" xfId="0" applyFont="1" applyFill="1" applyBorder="1" applyAlignment="1" applyProtection="1">
      <alignment horizontal="center" vertical="center"/>
      <protection locked="0"/>
    </xf>
    <xf numFmtId="0" fontId="20" fillId="35" borderId="19" xfId="0" applyFont="1" applyFill="1" applyBorder="1" applyAlignment="1" applyProtection="1">
      <alignment horizontal="center" vertical="center"/>
      <protection locked="0"/>
    </xf>
    <xf numFmtId="172" fontId="20" fillId="35" borderId="19" xfId="0" applyNumberFormat="1" applyFont="1" applyFill="1" applyBorder="1" applyAlignment="1" applyProtection="1">
      <alignment horizontal="center" vertical="center"/>
      <protection locked="0"/>
    </xf>
    <xf numFmtId="0" fontId="19" fillId="35" borderId="20" xfId="0" applyFont="1" applyFill="1" applyBorder="1" applyAlignment="1" applyProtection="1">
      <alignment horizontal="center" vertical="center"/>
      <protection locked="0"/>
    </xf>
    <xf numFmtId="0" fontId="20" fillId="35" borderId="20" xfId="0" applyFont="1" applyFill="1" applyBorder="1" applyAlignment="1" applyProtection="1">
      <alignment horizontal="center" vertical="center"/>
      <protection locked="0"/>
    </xf>
    <xf numFmtId="172" fontId="20" fillId="35" borderId="20" xfId="0" applyNumberFormat="1" applyFont="1" applyFill="1" applyBorder="1" applyAlignment="1" applyProtection="1">
      <alignment horizontal="center" vertical="center"/>
      <protection locked="0"/>
    </xf>
    <xf numFmtId="0" fontId="19" fillId="35" borderId="21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172" fontId="20" fillId="35" borderId="21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>
      <alignment/>
    </xf>
    <xf numFmtId="0" fontId="7" fillId="0" borderId="0" xfId="0" applyFont="1" applyAlignment="1" applyProtection="1">
      <alignment/>
      <protection locked="0"/>
    </xf>
    <xf numFmtId="0" fontId="1" fillId="0" borderId="14" xfId="0" applyFont="1" applyBorder="1" applyAlignment="1">
      <alignment vertical="center"/>
    </xf>
    <xf numFmtId="0" fontId="24" fillId="36" borderId="20" xfId="0" applyFont="1" applyFill="1" applyBorder="1" applyAlignment="1" applyProtection="1">
      <alignment horizontal="center" vertical="center"/>
      <protection locked="0"/>
    </xf>
    <xf numFmtId="0" fontId="7" fillId="35" borderId="20" xfId="0" applyFont="1" applyFill="1" applyBorder="1" applyAlignment="1" applyProtection="1">
      <alignment horizontal="center" vertical="center"/>
      <protection locked="0"/>
    </xf>
    <xf numFmtId="0" fontId="24" fillId="36" borderId="19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24" fillId="36" borderId="21" xfId="0" applyFont="1" applyFill="1" applyBorder="1" applyAlignment="1" applyProtection="1">
      <alignment horizontal="center" vertical="center"/>
      <protection locked="0"/>
    </xf>
    <xf numFmtId="0" fontId="7" fillId="35" borderId="21" xfId="0" applyFont="1" applyFill="1" applyBorder="1" applyAlignment="1" applyProtection="1">
      <alignment horizontal="center" vertical="center"/>
      <protection locked="0"/>
    </xf>
    <xf numFmtId="0" fontId="17" fillId="35" borderId="20" xfId="0" applyFont="1" applyFill="1" applyBorder="1" applyAlignment="1" applyProtection="1">
      <alignment horizontal="center" vertical="center"/>
      <protection locked="0"/>
    </xf>
    <xf numFmtId="0" fontId="25" fillId="35" borderId="23" xfId="0" applyFont="1" applyFill="1" applyBorder="1" applyAlignment="1" applyProtection="1">
      <alignment horizontal="center" vertical="center"/>
      <protection/>
    </xf>
    <xf numFmtId="0" fontId="17" fillId="35" borderId="19" xfId="0" applyFont="1" applyFill="1" applyBorder="1" applyAlignment="1" applyProtection="1">
      <alignment horizontal="center" vertical="center"/>
      <protection locked="0"/>
    </xf>
    <xf numFmtId="0" fontId="25" fillId="35" borderId="24" xfId="0" applyFont="1" applyFill="1" applyBorder="1" applyAlignment="1" applyProtection="1">
      <alignment horizontal="center" vertical="center"/>
      <protection/>
    </xf>
    <xf numFmtId="0" fontId="17" fillId="35" borderId="21" xfId="0" applyFont="1" applyFill="1" applyBorder="1" applyAlignment="1" applyProtection="1">
      <alignment horizontal="center" vertical="center"/>
      <protection locked="0"/>
    </xf>
    <xf numFmtId="0" fontId="25" fillId="35" borderId="25" xfId="0" applyFont="1" applyFill="1" applyBorder="1" applyAlignment="1" applyProtection="1">
      <alignment horizontal="center" vertical="center"/>
      <protection/>
    </xf>
    <xf numFmtId="0" fontId="13" fillId="37" borderId="26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4" fillId="38" borderId="28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13" fillId="37" borderId="30" xfId="0" applyFont="1" applyFill="1" applyBorder="1" applyAlignment="1">
      <alignment horizontal="center" vertical="center"/>
    </xf>
    <xf numFmtId="0" fontId="13" fillId="37" borderId="31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/>
    </xf>
    <xf numFmtId="0" fontId="24" fillId="38" borderId="20" xfId="0" applyFont="1" applyFill="1" applyBorder="1" applyAlignment="1" applyProtection="1">
      <alignment horizontal="center" vertical="center"/>
      <protection locked="0"/>
    </xf>
    <xf numFmtId="0" fontId="24" fillId="38" borderId="19" xfId="0" applyFont="1" applyFill="1" applyBorder="1" applyAlignment="1" applyProtection="1">
      <alignment horizontal="center" vertical="center"/>
      <protection locked="0"/>
    </xf>
    <xf numFmtId="0" fontId="24" fillId="38" borderId="21" xfId="0" applyFont="1" applyFill="1" applyBorder="1" applyAlignment="1" applyProtection="1">
      <alignment horizontal="center" vertical="center"/>
      <protection locked="0"/>
    </xf>
    <xf numFmtId="0" fontId="14" fillId="36" borderId="27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7" fillId="35" borderId="33" xfId="0" applyFont="1" applyFill="1" applyBorder="1" applyAlignment="1" applyProtection="1">
      <alignment horizontal="center" vertical="center" shrinkToFit="1"/>
      <protection locked="0"/>
    </xf>
    <xf numFmtId="0" fontId="7" fillId="35" borderId="34" xfId="0" applyFont="1" applyFill="1" applyBorder="1" applyAlignment="1" applyProtection="1">
      <alignment horizontal="center" vertical="center" shrinkToFit="1"/>
      <protection locked="0"/>
    </xf>
    <xf numFmtId="0" fontId="13" fillId="37" borderId="35" xfId="0" applyFont="1" applyFill="1" applyBorder="1" applyAlignment="1">
      <alignment horizontal="left" vertical="center"/>
    </xf>
    <xf numFmtId="0" fontId="14" fillId="39" borderId="36" xfId="0" applyFont="1" applyFill="1" applyBorder="1" applyAlignment="1">
      <alignment horizontal="center" vertical="center"/>
    </xf>
    <xf numFmtId="0" fontId="24" fillId="39" borderId="37" xfId="0" applyNumberFormat="1" applyFont="1" applyFill="1" applyBorder="1" applyAlignment="1" applyProtection="1">
      <alignment horizontal="center" vertical="center"/>
      <protection locked="0"/>
    </xf>
    <xf numFmtId="0" fontId="24" fillId="39" borderId="38" xfId="0" applyNumberFormat="1" applyFont="1" applyFill="1" applyBorder="1" applyAlignment="1" applyProtection="1">
      <alignment horizontal="center" vertical="center"/>
      <protection locked="0"/>
    </xf>
    <xf numFmtId="0" fontId="24" fillId="39" borderId="39" xfId="0" applyNumberFormat="1" applyFont="1" applyFill="1" applyBorder="1" applyAlignment="1" applyProtection="1">
      <alignment horizontal="center" vertical="center"/>
      <protection locked="0"/>
    </xf>
    <xf numFmtId="0" fontId="24" fillId="39" borderId="40" xfId="0" applyNumberFormat="1" applyFont="1" applyFill="1" applyBorder="1" applyAlignment="1" applyProtection="1">
      <alignment horizontal="center" vertical="center"/>
      <protection locked="0"/>
    </xf>
    <xf numFmtId="0" fontId="14" fillId="39" borderId="41" xfId="0" applyFont="1" applyFill="1" applyBorder="1" applyAlignment="1">
      <alignment horizontal="center" vertical="center"/>
    </xf>
    <xf numFmtId="0" fontId="24" fillId="39" borderId="42" xfId="0" applyNumberFormat="1" applyFont="1" applyFill="1" applyBorder="1" applyAlignment="1" applyProtection="1">
      <alignment horizontal="center" vertical="center"/>
      <protection locked="0"/>
    </xf>
    <xf numFmtId="0" fontId="24" fillId="39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right" vertical="center"/>
    </xf>
    <xf numFmtId="0" fontId="13" fillId="37" borderId="44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/>
    </xf>
    <xf numFmtId="0" fontId="26" fillId="36" borderId="0" xfId="0" applyFont="1" applyFill="1" applyBorder="1" applyAlignment="1">
      <alignment horizontal="center" vertical="center"/>
    </xf>
    <xf numFmtId="0" fontId="14" fillId="36" borderId="45" xfId="0" applyFont="1" applyFill="1" applyBorder="1" applyAlignment="1">
      <alignment horizontal="center" vertical="center"/>
    </xf>
    <xf numFmtId="0" fontId="25" fillId="35" borderId="46" xfId="0" applyFont="1" applyFill="1" applyBorder="1" applyAlignment="1" applyProtection="1">
      <alignment horizontal="center" vertical="center"/>
      <protection/>
    </xf>
    <xf numFmtId="0" fontId="25" fillId="35" borderId="47" xfId="0" applyFont="1" applyFill="1" applyBorder="1" applyAlignment="1" applyProtection="1">
      <alignment horizontal="center" vertical="center"/>
      <protection/>
    </xf>
    <xf numFmtId="0" fontId="25" fillId="35" borderId="0" xfId="0" applyFont="1" applyFill="1" applyBorder="1" applyAlignment="1" applyProtection="1">
      <alignment horizontal="center" vertical="center"/>
      <protection/>
    </xf>
    <xf numFmtId="0" fontId="27" fillId="38" borderId="48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25" fillId="35" borderId="49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12" fillId="0" borderId="0" xfId="0" applyFont="1" applyAlignment="1" applyProtection="1">
      <alignment horizontal="center" vertical="center"/>
      <protection locked="0"/>
    </xf>
    <xf numFmtId="172" fontId="1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4" borderId="12" xfId="0" applyFont="1" applyFill="1" applyBorder="1" applyAlignment="1" applyProtection="1">
      <alignment/>
      <protection locked="0"/>
    </xf>
    <xf numFmtId="0" fontId="5" fillId="35" borderId="12" xfId="0" applyFont="1" applyFill="1" applyBorder="1" applyAlignment="1" applyProtection="1">
      <alignment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22" fillId="36" borderId="48" xfId="0" applyFont="1" applyFill="1" applyBorder="1" applyAlignment="1" applyProtection="1">
      <alignment vertical="center"/>
      <protection locked="0"/>
    </xf>
    <xf numFmtId="0" fontId="14" fillId="38" borderId="48" xfId="0" applyFont="1" applyFill="1" applyBorder="1" applyAlignment="1" applyProtection="1">
      <alignment vertical="center"/>
      <protection locked="0"/>
    </xf>
    <xf numFmtId="0" fontId="15" fillId="0" borderId="50" xfId="0" applyFont="1" applyBorder="1" applyAlignment="1" applyProtection="1">
      <alignment horizontal="center" vertical="center"/>
      <protection locked="0"/>
    </xf>
    <xf numFmtId="0" fontId="6" fillId="40" borderId="0" xfId="0" applyFont="1" applyFill="1" applyAlignment="1" applyProtection="1">
      <alignment horizontal="center"/>
      <protection locked="0"/>
    </xf>
    <xf numFmtId="0" fontId="21" fillId="36" borderId="51" xfId="0" applyFont="1" applyFill="1" applyBorder="1" applyAlignment="1" applyProtection="1">
      <alignment horizontal="center" vertical="center"/>
      <protection locked="0"/>
    </xf>
    <xf numFmtId="0" fontId="21" fillId="36" borderId="49" xfId="0" applyFont="1" applyFill="1" applyBorder="1" applyAlignment="1" applyProtection="1">
      <alignment horizontal="center" vertical="center"/>
      <protection locked="0"/>
    </xf>
    <xf numFmtId="172" fontId="21" fillId="36" borderId="49" xfId="0" applyNumberFormat="1" applyFont="1" applyFill="1" applyBorder="1" applyAlignment="1" applyProtection="1">
      <alignment horizontal="center" vertical="center"/>
      <protection locked="0"/>
    </xf>
    <xf numFmtId="0" fontId="9" fillId="38" borderId="51" xfId="0" applyFont="1" applyFill="1" applyBorder="1" applyAlignment="1" applyProtection="1">
      <alignment horizontal="center" vertical="center"/>
      <protection locked="0"/>
    </xf>
    <xf numFmtId="0" fontId="9" fillId="38" borderId="0" xfId="0" applyFont="1" applyFill="1" applyBorder="1" applyAlignment="1" applyProtection="1">
      <alignment horizontal="center" vertical="center"/>
      <protection locked="0"/>
    </xf>
    <xf numFmtId="0" fontId="16" fillId="37" borderId="31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  <protection locked="0"/>
    </xf>
    <xf numFmtId="172" fontId="30" fillId="0" borderId="0" xfId="0" applyNumberFormat="1" applyFont="1" applyBorder="1" applyAlignment="1">
      <alignment horizontal="left" vertical="center"/>
    </xf>
    <xf numFmtId="0" fontId="71" fillId="0" borderId="0" xfId="0" applyFont="1" applyAlignment="1" applyProtection="1">
      <alignment horizontal="left" vertical="center"/>
      <protection locked="0"/>
    </xf>
    <xf numFmtId="0" fontId="13" fillId="37" borderId="53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72" fillId="0" borderId="54" xfId="0" applyFont="1" applyBorder="1" applyAlignment="1">
      <alignment horizontal="center"/>
    </xf>
    <xf numFmtId="0" fontId="73" fillId="0" borderId="54" xfId="0" applyFont="1" applyBorder="1" applyAlignment="1">
      <alignment horizontal="center"/>
    </xf>
    <xf numFmtId="0" fontId="74" fillId="0" borderId="55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4" fillId="0" borderId="56" xfId="0" applyFont="1" applyBorder="1" applyAlignment="1">
      <alignment horizontal="center"/>
    </xf>
    <xf numFmtId="172" fontId="75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72" fillId="0" borderId="57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73" fillId="0" borderId="57" xfId="0" applyFont="1" applyBorder="1" applyAlignment="1">
      <alignment horizontal="center"/>
    </xf>
    <xf numFmtId="0" fontId="74" fillId="0" borderId="58" xfId="0" applyFont="1" applyBorder="1" applyAlignment="1">
      <alignment horizontal="center"/>
    </xf>
    <xf numFmtId="0" fontId="7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0" xfId="0" applyAlignment="1">
      <alignment horizontal="center"/>
    </xf>
    <xf numFmtId="0" fontId="28" fillId="35" borderId="60" xfId="0" applyNumberFormat="1" applyFont="1" applyFill="1" applyBorder="1" applyAlignment="1">
      <alignment horizontal="center" vertical="center"/>
    </xf>
    <xf numFmtId="0" fontId="28" fillId="35" borderId="61" xfId="0" applyNumberFormat="1" applyFont="1" applyFill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29" fillId="35" borderId="64" xfId="0" applyFont="1" applyFill="1" applyBorder="1" applyAlignment="1" applyProtection="1">
      <alignment horizontal="left" vertical="center" shrinkToFit="1"/>
      <protection locked="0"/>
    </xf>
    <xf numFmtId="0" fontId="29" fillId="35" borderId="45" xfId="0" applyFont="1" applyFill="1" applyBorder="1" applyAlignment="1" applyProtection="1">
      <alignment horizontal="left" vertical="center" shrinkToFit="1"/>
      <protection locked="0"/>
    </xf>
    <xf numFmtId="0" fontId="28" fillId="0" borderId="65" xfId="0" applyNumberFormat="1" applyFont="1" applyBorder="1" applyAlignment="1">
      <alignment horizontal="center" vertical="center"/>
    </xf>
    <xf numFmtId="0" fontId="28" fillId="0" borderId="66" xfId="0" applyNumberFormat="1" applyFont="1" applyBorder="1" applyAlignment="1">
      <alignment horizontal="center" vertical="center"/>
    </xf>
    <xf numFmtId="0" fontId="28" fillId="35" borderId="20" xfId="0" applyNumberFormat="1" applyFont="1" applyFill="1" applyBorder="1" applyAlignment="1">
      <alignment horizontal="center" vertical="center"/>
    </xf>
    <xf numFmtId="0" fontId="28" fillId="35" borderId="18" xfId="0" applyNumberFormat="1" applyFont="1" applyFill="1" applyBorder="1" applyAlignment="1">
      <alignment horizontal="center" vertical="center"/>
    </xf>
    <xf numFmtId="0" fontId="28" fillId="35" borderId="67" xfId="0" applyNumberFormat="1" applyFont="1" applyFill="1" applyBorder="1" applyAlignment="1">
      <alignment horizontal="center" vertical="center"/>
    </xf>
    <xf numFmtId="0" fontId="28" fillId="35" borderId="68" xfId="0" applyNumberFormat="1" applyFont="1" applyFill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0" xfId="0" applyFont="1" applyAlignment="1" applyProtection="1">
      <alignment horizontal="center"/>
      <protection locked="0"/>
    </xf>
    <xf numFmtId="0" fontId="27" fillId="38" borderId="71" xfId="0" applyFont="1" applyFill="1" applyBorder="1" applyAlignment="1">
      <alignment horizontal="center" vertical="center"/>
    </xf>
    <xf numFmtId="0" fontId="27" fillId="38" borderId="72" xfId="0" applyFont="1" applyFill="1" applyBorder="1" applyAlignment="1">
      <alignment horizontal="center" vertical="center"/>
    </xf>
    <xf numFmtId="0" fontId="27" fillId="38" borderId="36" xfId="0" applyFont="1" applyFill="1" applyBorder="1" applyAlignment="1">
      <alignment horizontal="center" vertical="center"/>
    </xf>
    <xf numFmtId="0" fontId="26" fillId="36" borderId="71" xfId="0" applyFont="1" applyFill="1" applyBorder="1" applyAlignment="1">
      <alignment horizontal="center" vertical="center"/>
    </xf>
    <xf numFmtId="0" fontId="26" fillId="36" borderId="72" xfId="0" applyFont="1" applyFill="1" applyBorder="1" applyAlignment="1">
      <alignment horizontal="center" vertical="center"/>
    </xf>
    <xf numFmtId="0" fontId="26" fillId="36" borderId="7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31" fillId="0" borderId="0" xfId="0" applyFont="1" applyAlignment="1" applyProtection="1">
      <alignment horizontal="right" vertical="center"/>
      <protection locked="0"/>
    </xf>
    <xf numFmtId="0" fontId="71" fillId="0" borderId="14" xfId="0" applyFont="1" applyBorder="1" applyAlignment="1">
      <alignment horizontal="right" vertical="center"/>
    </xf>
    <xf numFmtId="0" fontId="23" fillId="37" borderId="74" xfId="0" applyFont="1" applyFill="1" applyBorder="1" applyAlignment="1">
      <alignment horizontal="center" vertical="center"/>
    </xf>
    <xf numFmtId="0" fontId="23" fillId="37" borderId="50" xfId="0" applyFont="1" applyFill="1" applyBorder="1" applyAlignment="1">
      <alignment horizontal="center" vertical="center"/>
    </xf>
    <xf numFmtId="0" fontId="23" fillId="37" borderId="75" xfId="0" applyFont="1" applyFill="1" applyBorder="1" applyAlignment="1">
      <alignment horizontal="center" vertical="center"/>
    </xf>
    <xf numFmtId="0" fontId="28" fillId="0" borderId="76" xfId="0" applyNumberFormat="1" applyFont="1" applyBorder="1" applyAlignment="1">
      <alignment horizontal="center" vertical="center"/>
    </xf>
    <xf numFmtId="0" fontId="28" fillId="0" borderId="77" xfId="0" applyNumberFormat="1" applyFont="1" applyBorder="1" applyAlignment="1">
      <alignment horizontal="center" vertical="center"/>
    </xf>
    <xf numFmtId="0" fontId="29" fillId="35" borderId="78" xfId="0" applyFont="1" applyFill="1" applyBorder="1" applyAlignment="1" applyProtection="1">
      <alignment horizontal="left" vertical="center" shrinkToFit="1"/>
      <protection locked="0"/>
    </xf>
    <xf numFmtId="0" fontId="29" fillId="35" borderId="79" xfId="0" applyFont="1" applyFill="1" applyBorder="1" applyAlignment="1" applyProtection="1">
      <alignment horizontal="left" vertical="center" shrinkToFit="1"/>
      <protection locked="0"/>
    </xf>
    <xf numFmtId="0" fontId="28" fillId="0" borderId="80" xfId="0" applyNumberFormat="1" applyFont="1" applyBorder="1" applyAlignment="1">
      <alignment horizontal="center" vertical="center"/>
    </xf>
    <xf numFmtId="0" fontId="28" fillId="0" borderId="81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17" fillId="0" borderId="82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28" fillId="35" borderId="84" xfId="0" applyNumberFormat="1" applyFont="1" applyFill="1" applyBorder="1" applyAlignment="1">
      <alignment horizontal="center" vertical="center"/>
    </xf>
    <xf numFmtId="0" fontId="28" fillId="35" borderId="85" xfId="0" applyNumberFormat="1" applyFont="1" applyFill="1" applyBorder="1" applyAlignment="1">
      <alignment horizontal="center" vertical="center"/>
    </xf>
    <xf numFmtId="1" fontId="7" fillId="0" borderId="86" xfId="0" applyNumberFormat="1" applyFont="1" applyBorder="1" applyAlignment="1" applyProtection="1">
      <alignment horizontal="center" vertical="center"/>
      <protection locked="0"/>
    </xf>
    <xf numFmtId="1" fontId="7" fillId="0" borderId="87" xfId="0" applyNumberFormat="1" applyFont="1" applyBorder="1" applyAlignment="1" applyProtection="1">
      <alignment horizontal="center" vertical="center"/>
      <protection locked="0"/>
    </xf>
    <xf numFmtId="1" fontId="7" fillId="0" borderId="88" xfId="0" applyNumberFormat="1" applyFont="1" applyBorder="1" applyAlignment="1" applyProtection="1">
      <alignment horizontal="center" vertical="center"/>
      <protection locked="0"/>
    </xf>
    <xf numFmtId="1" fontId="7" fillId="0" borderId="88" xfId="0" applyNumberFormat="1" applyFont="1" applyBorder="1" applyAlignment="1">
      <alignment horizontal="center" vertical="center"/>
    </xf>
    <xf numFmtId="1" fontId="7" fillId="0" borderId="87" xfId="0" applyNumberFormat="1" applyFont="1" applyBorder="1" applyAlignment="1">
      <alignment horizontal="center" vertical="center"/>
    </xf>
    <xf numFmtId="0" fontId="76" fillId="0" borderId="0" xfId="0" applyFont="1" applyAlignment="1">
      <alignment horizontal="center"/>
    </xf>
    <xf numFmtId="0" fontId="76" fillId="0" borderId="89" xfId="0" applyFont="1" applyBorder="1" applyAlignment="1">
      <alignment horizontal="center"/>
    </xf>
    <xf numFmtId="0" fontId="76" fillId="0" borderId="9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2"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9"/>
      </font>
    </dxf>
    <dxf>
      <font>
        <b/>
        <i val="0"/>
        <name val="Cambria"/>
        <color indexed="8"/>
      </font>
      <fill>
        <patternFill>
          <bgColor indexed="4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color indexed="17"/>
      </font>
      <fill>
        <patternFill>
          <bgColor indexed="17"/>
        </patternFill>
      </fill>
    </dxf>
    <dxf>
      <font>
        <color indexed="9"/>
      </font>
    </dxf>
    <dxf>
      <font>
        <color indexed="10"/>
      </font>
    </dxf>
    <dxf>
      <font>
        <color indexed="17"/>
      </font>
    </dxf>
    <dxf>
      <font>
        <color indexed="9"/>
      </font>
    </dxf>
    <dxf>
      <font>
        <b/>
        <i val="0"/>
        <color rgb="FF00000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0"/>
  <sheetViews>
    <sheetView showGridLines="0" zoomScalePageLayoutView="0" workbookViewId="0" topLeftCell="A1">
      <selection activeCell="P29" sqref="P29"/>
    </sheetView>
  </sheetViews>
  <sheetFormatPr defaultColWidth="9.140625" defaultRowHeight="12.75"/>
  <cols>
    <col min="1" max="1" width="8.8515625" style="1" customWidth="1"/>
    <col min="2" max="6" width="20.421875" style="0" customWidth="1"/>
    <col min="7" max="7" width="20.421875" style="0" hidden="1" customWidth="1"/>
    <col min="8" max="8" width="20.421875" style="0" customWidth="1"/>
  </cols>
  <sheetData>
    <row r="1" spans="1:10" ht="12.75">
      <c r="A1" s="5" t="s">
        <v>14</v>
      </c>
      <c r="B1" s="3" t="s">
        <v>51</v>
      </c>
      <c r="C1" s="3" t="s">
        <v>52</v>
      </c>
      <c r="D1" s="3" t="s">
        <v>53</v>
      </c>
      <c r="E1" s="3" t="s">
        <v>54</v>
      </c>
      <c r="F1" s="3" t="s">
        <v>55</v>
      </c>
      <c r="G1" s="3" t="s">
        <v>56</v>
      </c>
      <c r="H1" s="3" t="s">
        <v>50</v>
      </c>
      <c r="I1" s="3"/>
      <c r="J1" s="3"/>
    </row>
    <row r="2" spans="2:10" ht="12.75" hidden="1">
      <c r="B2" s="3"/>
      <c r="C2" s="3"/>
      <c r="D2" s="3"/>
      <c r="E2" s="3"/>
      <c r="F2" s="3"/>
      <c r="G2" s="3"/>
      <c r="H2" s="4"/>
      <c r="I2" s="3"/>
      <c r="J2" s="3"/>
    </row>
    <row r="3" spans="1:10" ht="12.75">
      <c r="A3" s="5">
        <v>1</v>
      </c>
      <c r="B3" s="3"/>
      <c r="C3" s="3"/>
      <c r="D3" s="3"/>
      <c r="E3" s="3"/>
      <c r="F3" s="3"/>
      <c r="G3" s="3"/>
      <c r="H3" s="4" t="s">
        <v>68</v>
      </c>
      <c r="I3" s="3"/>
      <c r="J3" s="3"/>
    </row>
    <row r="4" spans="1:10" ht="12.75">
      <c r="A4" s="5">
        <v>2</v>
      </c>
      <c r="B4" s="3"/>
      <c r="C4" s="3"/>
      <c r="D4" s="3"/>
      <c r="E4" s="3"/>
      <c r="F4" s="3"/>
      <c r="G4" s="3"/>
      <c r="H4" s="4"/>
      <c r="I4" s="3"/>
      <c r="J4" s="3"/>
    </row>
    <row r="5" spans="1:10" ht="12.75">
      <c r="A5" s="5">
        <v>3</v>
      </c>
      <c r="B5" s="3"/>
      <c r="C5" s="3"/>
      <c r="D5" s="3"/>
      <c r="E5" s="3"/>
      <c r="F5" s="3"/>
      <c r="G5" s="3"/>
      <c r="H5" s="4"/>
      <c r="I5" s="3"/>
      <c r="J5" s="3"/>
    </row>
    <row r="6" spans="1:10" ht="12.75">
      <c r="A6" s="5">
        <v>4</v>
      </c>
      <c r="B6" s="3"/>
      <c r="C6" s="3"/>
      <c r="D6" s="3"/>
      <c r="E6" s="3"/>
      <c r="F6" s="3"/>
      <c r="G6" s="3"/>
      <c r="H6" s="4"/>
      <c r="I6" s="3"/>
      <c r="J6" s="3"/>
    </row>
    <row r="7" spans="1:10" ht="12.75">
      <c r="A7" s="5">
        <v>5</v>
      </c>
      <c r="B7" s="3"/>
      <c r="C7" s="3"/>
      <c r="D7" s="3"/>
      <c r="E7" s="3"/>
      <c r="F7" s="3"/>
      <c r="G7" s="3"/>
      <c r="H7" s="4"/>
      <c r="I7" s="3"/>
      <c r="J7" s="3"/>
    </row>
    <row r="8" spans="1:10" ht="12.75">
      <c r="A8" s="5">
        <v>6</v>
      </c>
      <c r="B8" s="3"/>
      <c r="C8" s="3"/>
      <c r="D8" s="3"/>
      <c r="E8" s="3"/>
      <c r="F8" s="3"/>
      <c r="G8" s="3"/>
      <c r="H8" s="4"/>
      <c r="I8" s="3"/>
      <c r="J8" s="3"/>
    </row>
    <row r="9" spans="1:10" ht="12.75">
      <c r="A9" s="5">
        <v>7</v>
      </c>
      <c r="B9" s="3"/>
      <c r="C9" s="3"/>
      <c r="D9" s="3"/>
      <c r="E9" s="3"/>
      <c r="F9" s="3"/>
      <c r="G9" s="3"/>
      <c r="H9" s="4"/>
      <c r="I9" s="3"/>
      <c r="J9" s="3"/>
    </row>
    <row r="10" spans="1:10" ht="12.75">
      <c r="A10" s="5">
        <v>8</v>
      </c>
      <c r="B10" s="3"/>
      <c r="C10" s="3"/>
      <c r="D10" s="3"/>
      <c r="E10" s="3"/>
      <c r="F10" s="3"/>
      <c r="G10" s="3"/>
      <c r="H10" s="4"/>
      <c r="I10" s="3"/>
      <c r="J10" s="3"/>
    </row>
    <row r="11" spans="1:10" ht="12.75">
      <c r="A11" s="5">
        <v>9</v>
      </c>
      <c r="B11" s="3"/>
      <c r="C11" s="3"/>
      <c r="D11" s="3"/>
      <c r="E11" s="3"/>
      <c r="F11" s="3"/>
      <c r="G11" s="3"/>
      <c r="H11" s="4"/>
      <c r="I11" s="3"/>
      <c r="J11" s="3"/>
    </row>
    <row r="12" spans="1:10" ht="12.75">
      <c r="A12" s="5">
        <v>10</v>
      </c>
      <c r="B12" s="3"/>
      <c r="C12" s="3"/>
      <c r="D12" s="3"/>
      <c r="E12" s="3"/>
      <c r="F12" s="3"/>
      <c r="G12" s="3"/>
      <c r="H12" s="4"/>
      <c r="I12" s="3"/>
      <c r="J12" s="3"/>
    </row>
    <row r="13" spans="1:10" ht="12.75">
      <c r="A13" s="5">
        <v>11</v>
      </c>
      <c r="B13" s="3"/>
      <c r="C13" s="3"/>
      <c r="D13" s="3"/>
      <c r="E13" s="3"/>
      <c r="F13" s="3"/>
      <c r="G13" s="3"/>
      <c r="H13" s="4"/>
      <c r="I13" s="3"/>
      <c r="J13" s="3"/>
    </row>
    <row r="14" spans="1:10" ht="12.75">
      <c r="A14" s="5">
        <v>12</v>
      </c>
      <c r="B14" s="3"/>
      <c r="C14" s="3"/>
      <c r="D14" s="3"/>
      <c r="E14" s="3"/>
      <c r="F14" s="3"/>
      <c r="G14" s="3"/>
      <c r="H14" s="4"/>
      <c r="I14" s="3"/>
      <c r="J14" s="3"/>
    </row>
    <row r="15" spans="1:10" ht="12.75">
      <c r="A15" s="5">
        <v>13</v>
      </c>
      <c r="B15" s="3"/>
      <c r="C15" s="3"/>
      <c r="D15" s="3"/>
      <c r="E15" s="3"/>
      <c r="F15" s="3"/>
      <c r="G15" s="3"/>
      <c r="H15" s="4"/>
      <c r="I15" s="3"/>
      <c r="J15" s="3"/>
    </row>
    <row r="16" spans="1:10" ht="12.75">
      <c r="A16" s="5">
        <v>14</v>
      </c>
      <c r="B16" s="3"/>
      <c r="C16" s="3"/>
      <c r="D16" s="3"/>
      <c r="E16" s="3"/>
      <c r="F16" s="3"/>
      <c r="G16" s="3"/>
      <c r="H16" s="4"/>
      <c r="I16" s="3"/>
      <c r="J16" s="3"/>
    </row>
    <row r="17" spans="1:10" ht="12.75">
      <c r="A17" s="5">
        <v>15</v>
      </c>
      <c r="B17" s="3"/>
      <c r="C17" s="3"/>
      <c r="D17" s="3"/>
      <c r="E17" s="3"/>
      <c r="F17" s="3"/>
      <c r="G17" s="3"/>
      <c r="H17" s="4"/>
      <c r="I17" s="3"/>
      <c r="J17" s="3"/>
    </row>
    <row r="18" spans="1:10" ht="12.75">
      <c r="A18" s="5">
        <v>16</v>
      </c>
      <c r="B18" s="3"/>
      <c r="C18" s="3"/>
      <c r="D18" s="3"/>
      <c r="E18" s="3"/>
      <c r="F18" s="3"/>
      <c r="G18" s="3"/>
      <c r="H18" s="4"/>
      <c r="I18" s="3"/>
      <c r="J18" s="3"/>
    </row>
    <row r="19" spans="1:10" ht="12.75">
      <c r="A19" s="5">
        <v>17</v>
      </c>
      <c r="B19" s="3"/>
      <c r="C19" s="3"/>
      <c r="D19" s="3"/>
      <c r="E19" s="3"/>
      <c r="F19" s="3"/>
      <c r="G19" s="3"/>
      <c r="H19" s="4"/>
      <c r="I19" s="3"/>
      <c r="J19" s="3"/>
    </row>
    <row r="20" spans="1:10" ht="12.75">
      <c r="A20" s="5">
        <v>18</v>
      </c>
      <c r="B20" s="3"/>
      <c r="C20" s="3"/>
      <c r="D20" s="3"/>
      <c r="E20" s="3"/>
      <c r="F20" s="3"/>
      <c r="G20" s="3"/>
      <c r="H20" s="4"/>
      <c r="I20" s="3"/>
      <c r="J20" s="3"/>
    </row>
    <row r="21" spans="1:10" ht="12.75">
      <c r="A21" s="5">
        <v>19</v>
      </c>
      <c r="B21" s="3"/>
      <c r="C21" s="3"/>
      <c r="D21" s="3"/>
      <c r="E21" s="3"/>
      <c r="F21" s="3"/>
      <c r="G21" s="3"/>
      <c r="H21" s="4"/>
      <c r="I21" s="3"/>
      <c r="J21" s="3"/>
    </row>
    <row r="22" spans="1:10" ht="12.75">
      <c r="A22" s="5">
        <v>20</v>
      </c>
      <c r="B22" s="3"/>
      <c r="C22" s="3"/>
      <c r="D22" s="3"/>
      <c r="E22" s="3"/>
      <c r="F22" s="3"/>
      <c r="G22" s="3"/>
      <c r="H22" s="4"/>
      <c r="I22" s="3"/>
      <c r="J22" s="3"/>
    </row>
    <row r="23" spans="1:10" ht="12.75">
      <c r="A23" s="5">
        <v>21</v>
      </c>
      <c r="B23" s="3"/>
      <c r="C23" s="3"/>
      <c r="D23" s="3"/>
      <c r="E23" s="3"/>
      <c r="F23" s="3"/>
      <c r="G23" s="3"/>
      <c r="H23" s="4"/>
      <c r="I23" s="3"/>
      <c r="J23" s="3"/>
    </row>
    <row r="24" spans="1:10" ht="12.75">
      <c r="A24" s="5">
        <v>22</v>
      </c>
      <c r="B24" s="3"/>
      <c r="C24" s="3"/>
      <c r="D24" s="3"/>
      <c r="E24" s="3"/>
      <c r="F24" s="3"/>
      <c r="G24" s="3"/>
      <c r="H24" s="111"/>
      <c r="I24" s="3"/>
      <c r="J24" s="3"/>
    </row>
    <row r="25" spans="1:10" ht="12.75">
      <c r="A25" s="5">
        <v>23</v>
      </c>
      <c r="B25" s="3"/>
      <c r="C25" s="3"/>
      <c r="D25" s="3"/>
      <c r="E25" s="3"/>
      <c r="F25" s="3"/>
      <c r="G25" s="3"/>
      <c r="H25" s="4"/>
      <c r="I25" s="3"/>
      <c r="J25" s="3"/>
    </row>
    <row r="26" spans="1:10" ht="12.75">
      <c r="A26" s="5">
        <v>24</v>
      </c>
      <c r="B26" s="3"/>
      <c r="C26" s="3"/>
      <c r="D26" s="3"/>
      <c r="E26" s="3"/>
      <c r="F26" s="3"/>
      <c r="G26" s="3"/>
      <c r="H26" s="4"/>
      <c r="I26" s="3"/>
      <c r="J26" s="3"/>
    </row>
    <row r="27" spans="1:10" ht="12.75">
      <c r="A27" s="5">
        <v>25</v>
      </c>
      <c r="B27" s="3"/>
      <c r="C27" s="3"/>
      <c r="D27" s="3"/>
      <c r="E27" s="3"/>
      <c r="F27" s="3"/>
      <c r="G27" s="3"/>
      <c r="H27" s="4"/>
      <c r="I27" s="3"/>
      <c r="J27" s="3"/>
    </row>
    <row r="28" spans="1:10" ht="12.75">
      <c r="A28" s="5">
        <v>26</v>
      </c>
      <c r="B28" s="3"/>
      <c r="C28" s="3"/>
      <c r="D28" s="3"/>
      <c r="E28" s="3"/>
      <c r="F28" s="3"/>
      <c r="G28" s="3"/>
      <c r="H28" s="4"/>
      <c r="I28" s="3"/>
      <c r="J28" s="3"/>
    </row>
    <row r="29" spans="1:10" ht="12.75">
      <c r="A29" s="5">
        <v>27</v>
      </c>
      <c r="B29" s="3"/>
      <c r="C29" s="3"/>
      <c r="D29" s="3"/>
      <c r="E29" s="3"/>
      <c r="F29" s="3"/>
      <c r="G29" s="3"/>
      <c r="H29" s="4"/>
      <c r="I29" s="3"/>
      <c r="J29" s="3"/>
    </row>
    <row r="30" spans="1:10" ht="12.75">
      <c r="A30" s="5">
        <v>28</v>
      </c>
      <c r="B30" s="3"/>
      <c r="C30" s="3"/>
      <c r="D30" s="3"/>
      <c r="E30" s="3"/>
      <c r="F30" s="3"/>
      <c r="G30" s="3"/>
      <c r="H30" s="4"/>
      <c r="I30" s="3"/>
      <c r="J30" s="3"/>
    </row>
    <row r="31" spans="1:10" ht="12.75">
      <c r="A31" s="5">
        <v>29</v>
      </c>
      <c r="B31" s="3"/>
      <c r="C31" s="3"/>
      <c r="D31" s="3"/>
      <c r="E31" s="3"/>
      <c r="F31" s="3"/>
      <c r="G31" s="3"/>
      <c r="H31" s="4"/>
      <c r="I31" s="3"/>
      <c r="J31" s="3"/>
    </row>
    <row r="32" spans="1:10" ht="12.75">
      <c r="A32" s="5">
        <v>30</v>
      </c>
      <c r="B32" s="3"/>
      <c r="C32" s="3"/>
      <c r="D32" s="3"/>
      <c r="E32" s="3"/>
      <c r="F32" s="3"/>
      <c r="G32" s="3"/>
      <c r="H32" s="4"/>
      <c r="I32" s="3"/>
      <c r="J32" s="3"/>
    </row>
    <row r="33" spans="1:10" ht="12.75">
      <c r="A33" s="5">
        <v>31</v>
      </c>
      <c r="B33" s="3"/>
      <c r="C33" s="3"/>
      <c r="D33" s="3"/>
      <c r="E33" s="3"/>
      <c r="F33" s="3"/>
      <c r="G33" s="3"/>
      <c r="H33" s="4"/>
      <c r="I33" s="3"/>
      <c r="J33" s="3"/>
    </row>
    <row r="34" spans="1:10" ht="12.75">
      <c r="A34" s="5">
        <v>32</v>
      </c>
      <c r="B34" s="3"/>
      <c r="C34" s="3"/>
      <c r="D34" s="3"/>
      <c r="E34" s="3"/>
      <c r="F34" s="3"/>
      <c r="G34" s="3"/>
      <c r="H34" s="4"/>
      <c r="I34" s="3"/>
      <c r="J34" s="3"/>
    </row>
    <row r="35" spans="1:10" ht="12.75">
      <c r="A35" s="5">
        <v>33</v>
      </c>
      <c r="B35" s="3"/>
      <c r="C35" s="3"/>
      <c r="D35" s="3"/>
      <c r="E35" s="3"/>
      <c r="F35" s="3"/>
      <c r="G35" s="3"/>
      <c r="H35" s="4"/>
      <c r="I35" s="3"/>
      <c r="J35" s="3"/>
    </row>
    <row r="36" spans="1:10" ht="12.75">
      <c r="A36" s="5">
        <v>34</v>
      </c>
      <c r="B36" s="3"/>
      <c r="C36" s="3"/>
      <c r="D36" s="3"/>
      <c r="E36" s="3"/>
      <c r="F36" s="3"/>
      <c r="G36" s="3"/>
      <c r="H36" s="4"/>
      <c r="I36" s="3"/>
      <c r="J36" s="3"/>
    </row>
    <row r="37" spans="1:10" ht="12.75">
      <c r="A37" s="5">
        <v>35</v>
      </c>
      <c r="B37" s="3"/>
      <c r="C37" s="3"/>
      <c r="D37" s="3"/>
      <c r="E37" s="3"/>
      <c r="F37" s="3"/>
      <c r="G37" s="3"/>
      <c r="H37" s="4"/>
      <c r="I37" s="3"/>
      <c r="J37" s="3"/>
    </row>
    <row r="38" spans="1:10" ht="12.75">
      <c r="A38" s="5">
        <v>36</v>
      </c>
      <c r="B38" s="3"/>
      <c r="C38" s="3"/>
      <c r="D38" s="3"/>
      <c r="E38" s="3"/>
      <c r="F38" s="3"/>
      <c r="G38" s="3"/>
      <c r="H38" s="4"/>
      <c r="I38" s="3"/>
      <c r="J38" s="3"/>
    </row>
    <row r="39" spans="1:10" ht="12.75">
      <c r="A39" s="5">
        <v>37</v>
      </c>
      <c r="B39" s="3"/>
      <c r="C39" s="3"/>
      <c r="D39" s="3"/>
      <c r="E39" s="3"/>
      <c r="F39" s="3"/>
      <c r="G39" s="3"/>
      <c r="H39" s="4"/>
      <c r="I39" s="3"/>
      <c r="J39" s="3"/>
    </row>
    <row r="40" spans="1:10" ht="12.75">
      <c r="A40" s="5">
        <v>38</v>
      </c>
      <c r="B40" s="3"/>
      <c r="C40" s="3"/>
      <c r="D40" s="3"/>
      <c r="E40" s="3"/>
      <c r="F40" s="3"/>
      <c r="G40" s="3"/>
      <c r="H40" s="4"/>
      <c r="I40" s="3"/>
      <c r="J40" s="3"/>
    </row>
    <row r="41" spans="1:10" ht="12.75">
      <c r="A41" s="5">
        <v>39</v>
      </c>
      <c r="B41" s="3"/>
      <c r="C41" s="3"/>
      <c r="D41" s="3"/>
      <c r="E41" s="3"/>
      <c r="F41" s="3"/>
      <c r="G41" s="3"/>
      <c r="H41" s="4"/>
      <c r="I41" s="3"/>
      <c r="J41" s="3"/>
    </row>
    <row r="42" spans="1:10" ht="12.75">
      <c r="A42" s="5">
        <v>40</v>
      </c>
      <c r="B42" s="3"/>
      <c r="C42" s="3"/>
      <c r="D42" s="3"/>
      <c r="E42" s="3"/>
      <c r="F42" s="3"/>
      <c r="G42" s="3"/>
      <c r="H42" s="4"/>
      <c r="I42" s="3"/>
      <c r="J42" s="3"/>
    </row>
    <row r="43" spans="1:10" ht="12.75">
      <c r="A43" s="5">
        <v>41</v>
      </c>
      <c r="B43" s="3"/>
      <c r="C43" s="3"/>
      <c r="D43" s="3"/>
      <c r="E43" s="3"/>
      <c r="F43" s="3"/>
      <c r="G43" s="3"/>
      <c r="H43" s="4"/>
      <c r="I43" s="3"/>
      <c r="J43" s="3"/>
    </row>
    <row r="44" spans="1:10" ht="12.75">
      <c r="A44" s="5">
        <v>42</v>
      </c>
      <c r="B44" s="3"/>
      <c r="C44" s="3"/>
      <c r="D44" s="3"/>
      <c r="E44" s="3"/>
      <c r="F44" s="3"/>
      <c r="G44" s="3"/>
      <c r="H44" s="4"/>
      <c r="I44" s="3"/>
      <c r="J44" s="3"/>
    </row>
    <row r="45" spans="1:10" ht="12.75">
      <c r="A45" s="5">
        <v>43</v>
      </c>
      <c r="B45" s="3"/>
      <c r="C45" s="3"/>
      <c r="D45" s="3"/>
      <c r="E45" s="3"/>
      <c r="F45" s="3"/>
      <c r="G45" s="3"/>
      <c r="H45" s="4"/>
      <c r="I45" s="3"/>
      <c r="J45" s="3"/>
    </row>
    <row r="46" spans="1:10" ht="12.75">
      <c r="A46" s="5">
        <v>44</v>
      </c>
      <c r="B46" s="3"/>
      <c r="C46" s="3"/>
      <c r="D46" s="3"/>
      <c r="E46" s="3"/>
      <c r="F46" s="3"/>
      <c r="G46" s="3"/>
      <c r="H46" s="4"/>
      <c r="I46" s="3"/>
      <c r="J46" s="3"/>
    </row>
    <row r="47" spans="1:10" ht="12.75">
      <c r="A47" s="5">
        <v>45</v>
      </c>
      <c r="B47" s="3"/>
      <c r="C47" s="3"/>
      <c r="D47" s="3"/>
      <c r="E47" s="3"/>
      <c r="F47" s="3"/>
      <c r="G47" s="3"/>
      <c r="H47" s="4"/>
      <c r="I47" s="3"/>
      <c r="J47" s="3"/>
    </row>
    <row r="48" spans="1:10" ht="12.75">
      <c r="A48" s="5">
        <v>46</v>
      </c>
      <c r="B48" s="3"/>
      <c r="C48" s="3"/>
      <c r="D48" s="3"/>
      <c r="E48" s="3"/>
      <c r="F48" s="3"/>
      <c r="G48" s="3"/>
      <c r="H48" s="4"/>
      <c r="I48" s="3"/>
      <c r="J48" s="3"/>
    </row>
    <row r="49" spans="1:10" ht="12.75">
      <c r="A49" s="5">
        <v>47</v>
      </c>
      <c r="B49" s="3"/>
      <c r="C49" s="3"/>
      <c r="D49" s="3"/>
      <c r="E49" s="3"/>
      <c r="F49" s="3"/>
      <c r="G49" s="3"/>
      <c r="H49" s="4"/>
      <c r="I49" s="3"/>
      <c r="J49" s="3"/>
    </row>
    <row r="50" spans="1:10" ht="12.75">
      <c r="A50" s="5">
        <v>48</v>
      </c>
      <c r="B50" s="3"/>
      <c r="C50" s="3"/>
      <c r="D50" s="3"/>
      <c r="E50" s="3"/>
      <c r="F50" s="3"/>
      <c r="G50" s="3"/>
      <c r="H50" s="4"/>
      <c r="I50" s="3"/>
      <c r="J50" s="3"/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CN38"/>
  <sheetViews>
    <sheetView showGridLines="0" showRowColHeaders="0" tabSelected="1" zoomScale="70" zoomScaleNormal="7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P7" sqref="AP7:AR22"/>
    </sheetView>
  </sheetViews>
  <sheetFormatPr defaultColWidth="9.140625" defaultRowHeight="12.75"/>
  <cols>
    <col min="1" max="1" width="16.8515625" style="0" customWidth="1"/>
    <col min="2" max="2" width="6.57421875" style="1" customWidth="1"/>
    <col min="3" max="3" width="21.7109375" style="1" customWidth="1"/>
    <col min="4" max="4" width="4.00390625" style="1" customWidth="1"/>
    <col min="5" max="5" width="6.28125" style="1" customWidth="1"/>
    <col min="6" max="8" width="5.7109375" style="1" customWidth="1"/>
    <col min="9" max="9" width="7.57421875" style="1" customWidth="1"/>
    <col min="10" max="10" width="9.00390625" style="2" customWidth="1"/>
    <col min="11" max="12" width="9.00390625" style="2" hidden="1" customWidth="1"/>
    <col min="13" max="13" width="6.28125" style="2" customWidth="1"/>
    <col min="14" max="14" width="5.7109375" style="2" customWidth="1"/>
    <col min="15" max="16" width="5.7109375" style="1" customWidth="1"/>
    <col min="17" max="17" width="7.421875" style="1" customWidth="1"/>
    <col min="18" max="18" width="9.00390625" style="1" customWidth="1"/>
    <col min="19" max="20" width="9.00390625" style="1" hidden="1" customWidth="1"/>
    <col min="21" max="21" width="7.00390625" style="1" customWidth="1"/>
    <col min="22" max="22" width="8.00390625" style="1" hidden="1" customWidth="1"/>
    <col min="23" max="23" width="7.140625" style="1" customWidth="1"/>
    <col min="24" max="24" width="8.140625" style="1" hidden="1" customWidth="1"/>
    <col min="25" max="25" width="10.57421875" style="1" customWidth="1"/>
    <col min="26" max="26" width="7.00390625" style="1" hidden="1" customWidth="1"/>
    <col min="27" max="27" width="8.421875" style="1" customWidth="1"/>
    <col min="28" max="28" width="1.7109375" style="0" customWidth="1"/>
    <col min="30" max="30" width="21.7109375" style="0" customWidth="1"/>
    <col min="31" max="31" width="4.140625" style="0" customWidth="1"/>
    <col min="32" max="32" width="6.28125" style="0" customWidth="1"/>
    <col min="33" max="35" width="5.7109375" style="0" customWidth="1"/>
    <col min="36" max="36" width="7.421875" style="0" customWidth="1"/>
    <col min="37" max="37" width="9.00390625" style="0" customWidth="1"/>
    <col min="38" max="39" width="9.00390625" style="0" hidden="1" customWidth="1"/>
    <col min="40" max="40" width="6.28125" style="0" customWidth="1"/>
    <col min="41" max="43" width="5.7109375" style="0" customWidth="1"/>
    <col min="44" max="44" width="7.421875" style="0" customWidth="1"/>
    <col min="45" max="45" width="9.00390625" style="0" customWidth="1"/>
    <col min="46" max="47" width="9.00390625" style="0" hidden="1" customWidth="1"/>
    <col min="48" max="48" width="8.00390625" style="0" customWidth="1"/>
    <col min="49" max="49" width="8.00390625" style="0" hidden="1" customWidth="1"/>
    <col min="50" max="50" width="7.57421875" style="0" customWidth="1"/>
    <col min="51" max="51" width="8.57421875" style="0" hidden="1" customWidth="1"/>
    <col min="52" max="52" width="10.421875" style="0" customWidth="1"/>
    <col min="53" max="53" width="9.140625" style="0" hidden="1" customWidth="1"/>
    <col min="54" max="54" width="8.28125" style="0" customWidth="1"/>
    <col min="56" max="63" width="0" style="0" hidden="1" customWidth="1"/>
    <col min="64" max="65" width="6.7109375" style="1" hidden="1" customWidth="1"/>
    <col min="66" max="66" width="6.7109375" style="2" hidden="1" customWidth="1"/>
    <col min="67" max="67" width="9.140625" style="0" hidden="1" customWidth="1"/>
    <col min="68" max="70" width="6.7109375" style="1" hidden="1" customWidth="1"/>
    <col min="71" max="71" width="9.140625" style="0" hidden="1" customWidth="1"/>
    <col min="72" max="72" width="9.28125" style="1" hidden="1" customWidth="1"/>
    <col min="73" max="73" width="9.140625" style="0" hidden="1" customWidth="1"/>
    <col min="74" max="74" width="8.00390625" style="0" hidden="1" customWidth="1"/>
    <col min="75" max="75" width="0" style="0" hidden="1" customWidth="1"/>
  </cols>
  <sheetData>
    <row r="1" spans="2:92" ht="23.25">
      <c r="B1" s="140" t="s">
        <v>10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8"/>
      <c r="BD1" s="8"/>
      <c r="BE1" s="8"/>
      <c r="BF1" s="8"/>
      <c r="BG1" s="8"/>
      <c r="BH1" s="8"/>
      <c r="BI1" s="8"/>
      <c r="BJ1" s="8"/>
      <c r="BK1" s="8"/>
      <c r="BL1" s="32"/>
      <c r="BM1" s="32"/>
      <c r="BN1" s="32"/>
      <c r="BO1" s="8"/>
      <c r="BP1" s="32"/>
      <c r="BQ1" s="32"/>
      <c r="BR1" s="32"/>
      <c r="BS1" s="8"/>
      <c r="BT1" s="32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</row>
    <row r="2" spans="2:92" ht="23.25">
      <c r="B2" s="140" t="s">
        <v>9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8"/>
      <c r="BD2" s="8"/>
      <c r="BE2" s="8"/>
      <c r="BF2" s="8"/>
      <c r="BG2" s="8"/>
      <c r="BH2" s="8"/>
      <c r="BI2" s="8"/>
      <c r="BJ2" s="8"/>
      <c r="BK2" s="8"/>
      <c r="BL2" s="32"/>
      <c r="BM2" s="32"/>
      <c r="BN2" s="32"/>
      <c r="BO2" s="8"/>
      <c r="BP2" s="32"/>
      <c r="BQ2" s="32"/>
      <c r="BR2" s="32"/>
      <c r="BS2" s="8"/>
      <c r="BT2" s="32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</row>
    <row r="3" spans="3:92" ht="15.75" customHeight="1" thickBot="1">
      <c r="C3" s="9"/>
      <c r="E3" s="107"/>
      <c r="F3" s="150" t="s">
        <v>63</v>
      </c>
      <c r="G3" s="150"/>
      <c r="H3" s="150"/>
      <c r="I3" s="150"/>
      <c r="J3" s="108">
        <v>1</v>
      </c>
      <c r="K3" s="107"/>
      <c r="L3" s="107"/>
      <c r="M3" s="107"/>
      <c r="N3" s="150" t="s">
        <v>62</v>
      </c>
      <c r="O3" s="150"/>
      <c r="P3" s="150"/>
      <c r="Q3" s="150"/>
      <c r="R3" s="108">
        <v>0.5</v>
      </c>
      <c r="S3" s="18"/>
      <c r="T3" s="18"/>
      <c r="BC3" s="8"/>
      <c r="BD3" s="8"/>
      <c r="BE3" s="8"/>
      <c r="BF3" s="8"/>
      <c r="BG3" s="8"/>
      <c r="BH3" s="8"/>
      <c r="BI3" s="8"/>
      <c r="BJ3" s="8"/>
      <c r="BK3" s="8"/>
      <c r="BL3" s="86"/>
      <c r="BM3" s="86"/>
      <c r="BN3" s="87"/>
      <c r="BO3" s="8"/>
      <c r="BP3" s="88"/>
      <c r="BQ3" s="88"/>
      <c r="BR3" s="88"/>
      <c r="BS3" s="8"/>
      <c r="BT3" s="89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</row>
    <row r="4" spans="2:92" ht="9" customHeight="1" thickBot="1" thickTop="1">
      <c r="B4" s="147"/>
      <c r="C4" s="148"/>
      <c r="D4" s="11"/>
      <c r="E4" s="11"/>
      <c r="F4" s="10"/>
      <c r="G4" s="6">
        <f>(SUM(G7:G22)+SUM(AH7:AH22))-(SUM(H7:H22)+SUM(AI7:AI22))</f>
        <v>0</v>
      </c>
      <c r="H4" s="7">
        <f>(SUM(H7:H22)+SUM(AI7:AI22))-(SUM(G7:G22)+SUM(AH7:AH22))</f>
        <v>0</v>
      </c>
      <c r="I4" s="31">
        <f>IF(MOD(SUM(I7:I22)+SUM(AJ7:AJ22),$E$5)=0,0,MOD(SUM(I7:I22)+SUM(AJ7:AJ22),$E$5))</f>
        <v>0</v>
      </c>
      <c r="J4" s="17"/>
      <c r="K4" s="76"/>
      <c r="L4" s="76"/>
      <c r="M4" s="74"/>
      <c r="N4" s="10"/>
      <c r="O4" s="6">
        <f>(SUM(O7:O22)+SUM(AP7:AP22))-(SUM(P7:P22)+SUM(AQ7:AQ22))</f>
        <v>0</v>
      </c>
      <c r="P4" s="7">
        <f>(SUM(P7:P22)+SUM(AQ7:AQ22))-(SUM(O7:O22)+SUM(AP7:AP22))</f>
        <v>0</v>
      </c>
      <c r="Q4" s="31">
        <f>IF(MOD(SUM(Q7:Q22)+SUM(AR7:AR22),$E$5)=0,0,MOD(SUM(Q7:Q22)+SUM(AR7:AR22),$E$5))</f>
        <v>0</v>
      </c>
      <c r="R4" s="17"/>
      <c r="S4" s="17"/>
      <c r="T4" s="17"/>
      <c r="U4" s="33"/>
      <c r="V4" s="33"/>
      <c r="W4" s="33"/>
      <c r="X4" s="33"/>
      <c r="Y4" s="33"/>
      <c r="Z4" s="33"/>
      <c r="AA4" s="33"/>
      <c r="AC4" s="147"/>
      <c r="AD4" s="148"/>
      <c r="AE4" s="11"/>
      <c r="AF4" s="11"/>
      <c r="AG4" s="10"/>
      <c r="AH4" s="6">
        <f>(SUM(AH7:AH22)+SUM(G7:G22))-(SUM(AI7:AI22)+SUM(H7:H22))</f>
        <v>0</v>
      </c>
      <c r="AI4" s="7">
        <f>(SUM(AI7:AI22)+SUM(H7:H22))-(SUM(AH7:AH22)+SUM(G7:G22))</f>
        <v>0</v>
      </c>
      <c r="AJ4" s="31">
        <f>IF(MOD(SUM(AJ7:AJ22)+SUM(I7:I22),$E$5)=0,0,MOD(SUM(AJ7:AJ22)+SUM(I7:I22),$E$5))</f>
        <v>0</v>
      </c>
      <c r="AK4" s="17"/>
      <c r="AL4" s="76"/>
      <c r="AM4" s="76"/>
      <c r="AN4" s="11"/>
      <c r="AO4" s="10"/>
      <c r="AP4" s="6">
        <f>(SUM(AP7:AP22)+SUM(O7:O22))-(SUM(AQ7:AQ22)+SUM(P7:P22))</f>
        <v>0</v>
      </c>
      <c r="AQ4" s="7">
        <f>(SUM(AQ7:AQ22)+SUM(P7:P22))-(SUM(AP7:AP22)+SUM(O7:O22))</f>
        <v>0</v>
      </c>
      <c r="AR4" s="31">
        <f>IF(MOD(SUM(AR7:AR22)+SUM(Q7:Q22),$E$5)=0,0,MOD(SUM(AR7:AR22)+SUM(Q7:Q22),$E$5))</f>
        <v>0</v>
      </c>
      <c r="AS4" s="17"/>
      <c r="AT4" s="17"/>
      <c r="AU4" s="17"/>
      <c r="AV4" s="33"/>
      <c r="AW4" s="33"/>
      <c r="AX4" s="33"/>
      <c r="AY4" s="33"/>
      <c r="AZ4" s="33"/>
      <c r="BA4" s="33"/>
      <c r="BB4" s="33"/>
      <c r="BC4" s="8"/>
      <c r="BD4" s="8"/>
      <c r="BE4" s="8"/>
      <c r="BF4" s="8"/>
      <c r="BG4" s="8"/>
      <c r="BH4" s="8"/>
      <c r="BI4" s="8"/>
      <c r="BJ4" s="8"/>
      <c r="BK4" s="8"/>
      <c r="BL4" s="90">
        <f>SUM(BL7:BL38)</f>
        <v>0</v>
      </c>
      <c r="BM4" s="91"/>
      <c r="BN4" s="91"/>
      <c r="BO4" s="8"/>
      <c r="BP4" s="90">
        <f>SUM(BP7:BP38)</f>
        <v>0</v>
      </c>
      <c r="BQ4" s="91"/>
      <c r="BR4" s="91"/>
      <c r="BS4" s="8"/>
      <c r="BT4" s="92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</row>
    <row r="5" spans="2:92" ht="25.5" customHeight="1" thickBot="1" thickTop="1">
      <c r="B5" s="151" t="s">
        <v>60</v>
      </c>
      <c r="C5" s="151"/>
      <c r="D5" s="151"/>
      <c r="E5" s="109">
        <v>15</v>
      </c>
      <c r="F5" s="13"/>
      <c r="G5" s="144" t="s">
        <v>2</v>
      </c>
      <c r="H5" s="145"/>
      <c r="I5" s="145"/>
      <c r="J5" s="146"/>
      <c r="K5" s="77"/>
      <c r="L5" s="77"/>
      <c r="M5" s="12"/>
      <c r="N5" s="13"/>
      <c r="O5" s="141" t="s">
        <v>3</v>
      </c>
      <c r="P5" s="142"/>
      <c r="Q5" s="142"/>
      <c r="R5" s="143"/>
      <c r="S5" s="82"/>
      <c r="T5" s="82"/>
      <c r="U5" s="152" t="s">
        <v>4</v>
      </c>
      <c r="V5" s="153"/>
      <c r="W5" s="153"/>
      <c r="X5" s="153"/>
      <c r="Y5" s="153"/>
      <c r="Z5" s="153"/>
      <c r="AA5" s="154"/>
      <c r="AC5" s="149"/>
      <c r="AD5" s="149"/>
      <c r="AE5" s="62"/>
      <c r="AF5" s="14"/>
      <c r="AG5" s="13"/>
      <c r="AH5" s="144" t="s">
        <v>2</v>
      </c>
      <c r="AI5" s="145"/>
      <c r="AJ5" s="145"/>
      <c r="AK5" s="146"/>
      <c r="AL5" s="77"/>
      <c r="AM5" s="77"/>
      <c r="AN5" s="12"/>
      <c r="AO5" s="13"/>
      <c r="AP5" s="141" t="s">
        <v>3</v>
      </c>
      <c r="AQ5" s="142"/>
      <c r="AR5" s="142"/>
      <c r="AS5" s="143"/>
      <c r="AT5" s="82"/>
      <c r="AU5" s="82"/>
      <c r="AV5" s="152" t="s">
        <v>4</v>
      </c>
      <c r="AW5" s="153"/>
      <c r="AX5" s="153"/>
      <c r="AY5" s="153"/>
      <c r="AZ5" s="153"/>
      <c r="BA5" s="153"/>
      <c r="BB5" s="154"/>
      <c r="BC5" s="8"/>
      <c r="BD5" s="8"/>
      <c r="BE5" s="8"/>
      <c r="BF5" s="8"/>
      <c r="BG5" s="8"/>
      <c r="BH5" s="8"/>
      <c r="BI5" s="8"/>
      <c r="BJ5" s="8"/>
      <c r="BK5" s="8"/>
      <c r="BL5" s="93"/>
      <c r="BM5" s="93"/>
      <c r="BN5" s="93"/>
      <c r="BO5" s="8"/>
      <c r="BP5" s="94"/>
      <c r="BQ5" s="94"/>
      <c r="BR5" s="94"/>
      <c r="BS5" s="8"/>
      <c r="BT5" s="95"/>
      <c r="BU5" s="8"/>
      <c r="BV5" s="96" t="s">
        <v>12</v>
      </c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</row>
    <row r="6" spans="2:92" ht="30" customHeight="1" thickBot="1" thickTop="1">
      <c r="B6" s="46" t="s">
        <v>0</v>
      </c>
      <c r="C6" s="110" t="s">
        <v>69</v>
      </c>
      <c r="D6" s="65"/>
      <c r="E6" s="66" t="s">
        <v>16</v>
      </c>
      <c r="F6" s="57" t="s">
        <v>17</v>
      </c>
      <c r="G6" s="58" t="s">
        <v>7</v>
      </c>
      <c r="H6" s="59" t="s">
        <v>8</v>
      </c>
      <c r="I6" s="60" t="s">
        <v>11</v>
      </c>
      <c r="J6" s="60" t="s">
        <v>15</v>
      </c>
      <c r="K6" s="78" t="s">
        <v>65</v>
      </c>
      <c r="L6" s="78" t="s">
        <v>66</v>
      </c>
      <c r="M6" s="71" t="s">
        <v>16</v>
      </c>
      <c r="N6" s="47" t="s">
        <v>17</v>
      </c>
      <c r="O6" s="48" t="s">
        <v>7</v>
      </c>
      <c r="P6" s="49" t="s">
        <v>8</v>
      </c>
      <c r="Q6" s="50" t="s">
        <v>11</v>
      </c>
      <c r="R6" s="49" t="s">
        <v>15</v>
      </c>
      <c r="S6" s="83"/>
      <c r="T6" s="83"/>
      <c r="U6" s="51" t="s">
        <v>1</v>
      </c>
      <c r="V6" s="51" t="s">
        <v>67</v>
      </c>
      <c r="W6" s="52" t="s">
        <v>11</v>
      </c>
      <c r="X6" s="75" t="s">
        <v>64</v>
      </c>
      <c r="Y6" s="75" t="s">
        <v>13</v>
      </c>
      <c r="Z6" s="75"/>
      <c r="AA6" s="53" t="s">
        <v>5</v>
      </c>
      <c r="AB6" s="61"/>
      <c r="AC6" s="46" t="s">
        <v>0</v>
      </c>
      <c r="AD6" s="110" t="s">
        <v>69</v>
      </c>
      <c r="AE6" s="65"/>
      <c r="AF6" s="66" t="s">
        <v>16</v>
      </c>
      <c r="AG6" s="57" t="s">
        <v>17</v>
      </c>
      <c r="AH6" s="58" t="s">
        <v>7</v>
      </c>
      <c r="AI6" s="59" t="s">
        <v>8</v>
      </c>
      <c r="AJ6" s="60" t="s">
        <v>11</v>
      </c>
      <c r="AK6" s="60" t="s">
        <v>15</v>
      </c>
      <c r="AL6" s="78"/>
      <c r="AM6" s="78"/>
      <c r="AN6" s="71" t="s">
        <v>16</v>
      </c>
      <c r="AO6" s="47" t="s">
        <v>17</v>
      </c>
      <c r="AP6" s="48" t="s">
        <v>7</v>
      </c>
      <c r="AQ6" s="49" t="s">
        <v>8</v>
      </c>
      <c r="AR6" s="50" t="s">
        <v>11</v>
      </c>
      <c r="AS6" s="49" t="s">
        <v>15</v>
      </c>
      <c r="AT6" s="83"/>
      <c r="AU6" s="83"/>
      <c r="AV6" s="51" t="s">
        <v>1</v>
      </c>
      <c r="AW6" s="51" t="s">
        <v>67</v>
      </c>
      <c r="AX6" s="52" t="s">
        <v>11</v>
      </c>
      <c r="AY6" s="75" t="s">
        <v>64</v>
      </c>
      <c r="AZ6" s="75" t="s">
        <v>13</v>
      </c>
      <c r="BA6" s="75"/>
      <c r="BB6" s="53" t="s">
        <v>5</v>
      </c>
      <c r="BC6" s="8"/>
      <c r="BD6" s="8"/>
      <c r="BE6" s="8"/>
      <c r="BF6" s="8"/>
      <c r="BG6" s="8"/>
      <c r="BH6" s="8"/>
      <c r="BI6" s="8"/>
      <c r="BJ6" s="8"/>
      <c r="BK6" s="8"/>
      <c r="BL6" s="97" t="s">
        <v>6</v>
      </c>
      <c r="BM6" s="98"/>
      <c r="BN6" s="99"/>
      <c r="BO6" s="8"/>
      <c r="BP6" s="100" t="s">
        <v>6</v>
      </c>
      <c r="BQ6" s="101"/>
      <c r="BR6" s="101"/>
      <c r="BS6" s="8"/>
      <c r="BT6" s="102"/>
      <c r="BU6" s="8"/>
      <c r="BV6" s="103" t="s">
        <v>13</v>
      </c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</row>
    <row r="7" spans="2:92" ht="40.5" customHeight="1">
      <c r="B7" s="162">
        <v>1</v>
      </c>
      <c r="C7" s="157"/>
      <c r="D7" s="63" t="s">
        <v>8</v>
      </c>
      <c r="E7" s="67">
        <v>1</v>
      </c>
      <c r="F7" s="34" t="s">
        <v>27</v>
      </c>
      <c r="G7" s="40"/>
      <c r="H7" s="40"/>
      <c r="I7" s="40"/>
      <c r="J7" s="41">
        <f aca="true" t="shared" si="0" ref="J7:J22">IF(G7&gt;H7,"W",IF(G7&lt;H7,"L",IF(G7=0,"",IF(G7=H7,"D",0))))</f>
      </c>
      <c r="K7" s="79">
        <f>IF(G7+H7=0,0,IF(G7&gt;H7,$J$3,IF(G7=H7,$R$3,0)))</f>
        <v>0</v>
      </c>
      <c r="L7" s="85">
        <f>IF(G7+H7=0,0,IF(G7=H7,1,0))</f>
        <v>0</v>
      </c>
      <c r="M7" s="67">
        <v>11</v>
      </c>
      <c r="N7" s="54" t="s">
        <v>31</v>
      </c>
      <c r="O7" s="40"/>
      <c r="P7" s="40"/>
      <c r="Q7" s="40"/>
      <c r="R7" s="41">
        <f aca="true" t="shared" si="1" ref="R7:R22">IF(O7&gt;P7,"W",IF(O7&lt;P7,"L",IF(O7=0,"",IF(O7=P7,"D",0))))</f>
      </c>
      <c r="S7" s="79">
        <f>IF(O7+P7=0,0,IF(O7&gt;P7,$J$3,IF(O7=P7,$R$3,0)))</f>
        <v>0</v>
      </c>
      <c r="T7" s="79">
        <f>IF(O7+P7=0,0,IF(O7=P7,1,0))</f>
        <v>0</v>
      </c>
      <c r="U7" s="155">
        <f>S7+S8+K7+K8</f>
        <v>0</v>
      </c>
      <c r="V7" s="132">
        <f>T7+T8+L7+L8</f>
        <v>0</v>
      </c>
      <c r="W7" s="134">
        <f>I7+I8+Q8+Q7</f>
        <v>0</v>
      </c>
      <c r="X7" s="136">
        <f>(U7*$J$3)+(V7*$R$3)+W7</f>
        <v>0</v>
      </c>
      <c r="Y7" s="134">
        <f>O7+O8-P7-P8+G7+G8-H7-H8</f>
        <v>0</v>
      </c>
      <c r="Z7" s="136">
        <f>(U7*100000)+(W7*100)+Y7</f>
        <v>0</v>
      </c>
      <c r="AA7" s="160">
        <f>RANK(Z7,($Z$7:$Z$38))</f>
        <v>1</v>
      </c>
      <c r="AB7" s="8"/>
      <c r="AC7" s="128">
        <v>9</v>
      </c>
      <c r="AD7" s="130"/>
      <c r="AE7" s="63" t="s">
        <v>8</v>
      </c>
      <c r="AF7" s="67">
        <v>11</v>
      </c>
      <c r="AG7" s="34" t="s">
        <v>43</v>
      </c>
      <c r="AH7" s="35"/>
      <c r="AI7" s="35"/>
      <c r="AJ7" s="40"/>
      <c r="AK7" s="41">
        <f aca="true" t="shared" si="2" ref="AK7:AK22">IF(AH7&gt;AI7,"W",IF(AH7&lt;AI7,"L",IF(AH7=0,"",IF(AH7=AI7,"D",0))))</f>
      </c>
      <c r="AL7" s="79">
        <f>IF(AH7+AI7=0,0,IF(AH7&gt;AI7,$J$3,IF(AH7=AI7,$R$3,0)))</f>
        <v>0</v>
      </c>
      <c r="AM7" s="79">
        <f>IF(AH7+AI7=0,0,IF(AH7=AI7,1,0))</f>
        <v>0</v>
      </c>
      <c r="AN7" s="67">
        <v>2</v>
      </c>
      <c r="AO7" s="54" t="s">
        <v>33</v>
      </c>
      <c r="AP7" s="35"/>
      <c r="AQ7" s="35"/>
      <c r="AR7" s="40"/>
      <c r="AS7" s="41">
        <f aca="true" t="shared" si="3" ref="AS7:AS22">IF(AP7&gt;AQ7,"W",IF(AP7&lt;AQ7,"L",IF(AP7=0,"",IF(AP7=AQ7,"D",0))))</f>
      </c>
      <c r="AT7" s="79">
        <f>IF(AP7+AQ7=0,0,IF(AP7&gt;AQ7,$J$3,IF(AP7=AQ7,$R$3,0)))</f>
        <v>0</v>
      </c>
      <c r="AU7" s="79">
        <f>IF(AP7+AQ7=0,0,IF(AP7=AQ7,1,0))</f>
        <v>0</v>
      </c>
      <c r="AV7" s="155">
        <f>AT7+AT8+AL7+AL8</f>
        <v>0</v>
      </c>
      <c r="AW7" s="132">
        <f>AU7+AU8+AM7+AM8</f>
        <v>0</v>
      </c>
      <c r="AX7" s="134">
        <f>AJ7+AJ8+AR8+AR7</f>
        <v>0</v>
      </c>
      <c r="AY7" s="136">
        <f>(AV7*$J$3)+(AW7*$R$3)+AX7</f>
        <v>0</v>
      </c>
      <c r="AZ7" s="134">
        <f>AP7+AP8-AQ7-AQ8+AH7+AH8-AI7-AI8</f>
        <v>0</v>
      </c>
      <c r="BA7" s="136">
        <f>(AV7*100000)+(AX7*100)+AZ7</f>
        <v>0</v>
      </c>
      <c r="BB7" s="138">
        <f>RANK(Z23,($Z$7:$Z$38))</f>
        <v>1</v>
      </c>
      <c r="BC7" s="8"/>
      <c r="BD7" s="8"/>
      <c r="BE7" s="8"/>
      <c r="BF7" s="8"/>
      <c r="BG7" s="8"/>
      <c r="BH7" s="8"/>
      <c r="BI7" s="8"/>
      <c r="BJ7" s="8"/>
      <c r="BK7" s="8"/>
      <c r="BL7" s="25">
        <f aca="true" t="shared" si="4" ref="BL7:BL22">IF(J7="D","D",IF(J7="W",BM7,IF(J7="L",BM7,0)))</f>
        <v>0</v>
      </c>
      <c r="BM7" s="26">
        <f aca="true" t="shared" si="5" ref="BM7:BM22">IF(G7+H7=0,0,IF(G7+H7&gt;0.1,G7-H7,0))</f>
        <v>0</v>
      </c>
      <c r="BN7" s="27">
        <f aca="true" t="shared" si="6" ref="BN7:BN22">IF(J7="W",$J$3,IF(J7="D",$R$3,0))</f>
        <v>0</v>
      </c>
      <c r="BO7" s="8"/>
      <c r="BP7" s="19">
        <f aca="true" t="shared" si="7" ref="BP7:BP22">IF(R7="D","D",IF(R7="W",BQ7,IF(R7="L",BQ7,0)))</f>
        <v>0</v>
      </c>
      <c r="BQ7" s="20">
        <f aca="true" t="shared" si="8" ref="BQ7:BQ22">IF(O7+P7=0,0,IF(O7+P7&gt;0.1,O7-P7,0))</f>
        <v>0</v>
      </c>
      <c r="BR7" s="21">
        <f aca="true" t="shared" si="9" ref="BR7:BR22">IF(R7="W",$J$3,IF(R7="D",$R$3,0))</f>
        <v>0</v>
      </c>
      <c r="BS7" s="8"/>
      <c r="BT7" s="104">
        <f aca="true" t="shared" si="10" ref="BT7:BT22">U7*1000+W7</f>
        <v>0</v>
      </c>
      <c r="BU7" s="8"/>
      <c r="BV7" s="166">
        <f>BM7+BM8+BQ8+BQ7</f>
        <v>0</v>
      </c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</row>
    <row r="8" spans="2:92" ht="40.5" customHeight="1">
      <c r="B8" s="163"/>
      <c r="C8" s="158"/>
      <c r="D8" s="64" t="s">
        <v>57</v>
      </c>
      <c r="E8" s="68">
        <v>5</v>
      </c>
      <c r="F8" s="36" t="s">
        <v>42</v>
      </c>
      <c r="G8" s="42"/>
      <c r="H8" s="42"/>
      <c r="I8" s="42"/>
      <c r="J8" s="43">
        <f t="shared" si="0"/>
      </c>
      <c r="K8" s="80">
        <f aca="true" t="shared" si="11" ref="K8:K22">IF(G8+H8=0,0,IF(G8&gt;H8,$J$3,IF(G8=H8,$R$3,0)))</f>
        <v>0</v>
      </c>
      <c r="L8" s="80">
        <f aca="true" t="shared" si="12" ref="L8:L22">IF(G8+H8=0,0,IF(G8=H8,1,0))</f>
        <v>0</v>
      </c>
      <c r="M8" s="68">
        <v>9</v>
      </c>
      <c r="N8" s="55" t="s">
        <v>36</v>
      </c>
      <c r="O8" s="42"/>
      <c r="P8" s="42"/>
      <c r="Q8" s="42"/>
      <c r="R8" s="45">
        <f t="shared" si="1"/>
      </c>
      <c r="S8" s="81">
        <f aca="true" t="shared" si="13" ref="S8:S22">IF(O8+P8=0,0,IF(O8&gt;P8,$J$3,IF(O8=P8,$R$3,0)))</f>
        <v>0</v>
      </c>
      <c r="T8" s="81">
        <f aca="true" t="shared" si="14" ref="T8:T22">IF(O8+P8=0,0,IF(O8=P8,1,0))</f>
        <v>0</v>
      </c>
      <c r="U8" s="159"/>
      <c r="V8" s="133"/>
      <c r="W8" s="135"/>
      <c r="X8" s="164"/>
      <c r="Y8" s="135"/>
      <c r="Z8" s="127"/>
      <c r="AA8" s="161"/>
      <c r="AB8" s="8"/>
      <c r="AC8" s="129"/>
      <c r="AD8" s="131"/>
      <c r="AE8" s="64" t="s">
        <v>57</v>
      </c>
      <c r="AF8" s="68">
        <v>5</v>
      </c>
      <c r="AG8" s="36" t="s">
        <v>26</v>
      </c>
      <c r="AH8" s="37"/>
      <c r="AI8" s="37"/>
      <c r="AJ8" s="42"/>
      <c r="AK8" s="45">
        <f t="shared" si="2"/>
      </c>
      <c r="AL8" s="80">
        <f aca="true" t="shared" si="15" ref="AL8:AL22">IF(AH8+AI8=0,0,IF(AH8&gt;AI8,$J$3,IF(AH8=AI8,$R$3,0)))</f>
        <v>0</v>
      </c>
      <c r="AM8" s="80">
        <f aca="true" t="shared" si="16" ref="AM8:AM22">IF(AH8+AI8=0,0,IF(AH8=AI8,1,0))</f>
        <v>0</v>
      </c>
      <c r="AN8" s="68">
        <v>12</v>
      </c>
      <c r="AO8" s="55" t="s">
        <v>30</v>
      </c>
      <c r="AP8" s="37"/>
      <c r="AQ8" s="37"/>
      <c r="AR8" s="42"/>
      <c r="AS8" s="45">
        <f t="shared" si="3"/>
      </c>
      <c r="AT8" s="84">
        <f aca="true" t="shared" si="17" ref="AT8:AT22">IF(AP8+AQ8=0,0,IF(AP8&gt;AQ8,$J$3,IF(AP8=AQ8,$R$3,0)))</f>
        <v>0</v>
      </c>
      <c r="AU8" s="84">
        <f aca="true" t="shared" si="18" ref="AU8:AU22">IF(AP8+AQ8=0,0,IF(AP8=AQ8,1,0))</f>
        <v>0</v>
      </c>
      <c r="AV8" s="156"/>
      <c r="AW8" s="133"/>
      <c r="AX8" s="135"/>
      <c r="AY8" s="164"/>
      <c r="AZ8" s="135"/>
      <c r="BA8" s="127"/>
      <c r="BB8" s="139"/>
      <c r="BC8" s="8"/>
      <c r="BD8" s="8"/>
      <c r="BE8" s="8"/>
      <c r="BF8" s="8"/>
      <c r="BG8" s="8"/>
      <c r="BH8" s="8"/>
      <c r="BI8" s="8"/>
      <c r="BJ8" s="8"/>
      <c r="BK8" s="8"/>
      <c r="BL8" s="22">
        <f t="shared" si="4"/>
        <v>0</v>
      </c>
      <c r="BM8" s="23">
        <f t="shared" si="5"/>
        <v>0</v>
      </c>
      <c r="BN8" s="24">
        <f t="shared" si="6"/>
        <v>0</v>
      </c>
      <c r="BO8" s="8"/>
      <c r="BP8" s="22">
        <f t="shared" si="7"/>
        <v>0</v>
      </c>
      <c r="BQ8" s="23">
        <f t="shared" si="8"/>
        <v>0</v>
      </c>
      <c r="BR8" s="24">
        <f t="shared" si="9"/>
        <v>0</v>
      </c>
      <c r="BS8" s="8"/>
      <c r="BT8" s="105">
        <f t="shared" si="10"/>
        <v>0</v>
      </c>
      <c r="BU8" s="8"/>
      <c r="BV8" s="167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</row>
    <row r="9" spans="2:92" ht="40.5" customHeight="1">
      <c r="B9" s="128">
        <v>2</v>
      </c>
      <c r="C9" s="130"/>
      <c r="D9" s="63" t="s">
        <v>8</v>
      </c>
      <c r="E9" s="69">
        <v>1</v>
      </c>
      <c r="F9" s="34" t="s">
        <v>25</v>
      </c>
      <c r="G9" s="40"/>
      <c r="H9" s="40"/>
      <c r="I9" s="40"/>
      <c r="J9" s="41">
        <f t="shared" si="0"/>
      </c>
      <c r="K9" s="81">
        <f t="shared" si="11"/>
        <v>0</v>
      </c>
      <c r="L9" s="81">
        <f t="shared" si="12"/>
        <v>0</v>
      </c>
      <c r="M9" s="72">
        <v>16</v>
      </c>
      <c r="N9" s="54" t="s">
        <v>19</v>
      </c>
      <c r="O9" s="40"/>
      <c r="P9" s="40"/>
      <c r="Q9" s="40"/>
      <c r="R9" s="41">
        <f t="shared" si="1"/>
      </c>
      <c r="S9" s="79">
        <f t="shared" si="13"/>
        <v>0</v>
      </c>
      <c r="T9" s="79">
        <f t="shared" si="14"/>
        <v>0</v>
      </c>
      <c r="U9" s="155">
        <f>S9+S10+K9+K10</f>
        <v>0</v>
      </c>
      <c r="V9" s="132">
        <f>T9+T10+L9+L10</f>
        <v>0</v>
      </c>
      <c r="W9" s="134">
        <f>I9+I10+Q10+Q9</f>
        <v>0</v>
      </c>
      <c r="X9" s="134">
        <f>(U9*$J$3)+(V9*$R$3)+W9</f>
        <v>0</v>
      </c>
      <c r="Y9" s="134">
        <f>O9+O10-P9-P10+G9+G10-H9-H10</f>
        <v>0</v>
      </c>
      <c r="Z9" s="126">
        <f>(U9*100000)+(W9*100)+Y9</f>
        <v>0</v>
      </c>
      <c r="AA9" s="138">
        <f>RANK(Z9,($Z$7:$Z$38))</f>
        <v>1</v>
      </c>
      <c r="AB9" s="8"/>
      <c r="AC9" s="128">
        <v>10</v>
      </c>
      <c r="AD9" s="130"/>
      <c r="AE9" s="63" t="s">
        <v>8</v>
      </c>
      <c r="AF9" s="69">
        <v>11</v>
      </c>
      <c r="AG9" s="34" t="s">
        <v>41</v>
      </c>
      <c r="AH9" s="35"/>
      <c r="AI9" s="35"/>
      <c r="AJ9" s="40"/>
      <c r="AK9" s="41">
        <f t="shared" si="2"/>
      </c>
      <c r="AL9" s="81">
        <f t="shared" si="15"/>
        <v>0</v>
      </c>
      <c r="AM9" s="81">
        <f t="shared" si="16"/>
        <v>0</v>
      </c>
      <c r="AN9" s="72">
        <v>3</v>
      </c>
      <c r="AO9" s="54" t="s">
        <v>23</v>
      </c>
      <c r="AP9" s="35"/>
      <c r="AQ9" s="35"/>
      <c r="AR9" s="40"/>
      <c r="AS9" s="41">
        <f t="shared" si="3"/>
      </c>
      <c r="AT9" s="79">
        <f t="shared" si="17"/>
        <v>0</v>
      </c>
      <c r="AU9" s="79">
        <f t="shared" si="18"/>
        <v>0</v>
      </c>
      <c r="AV9" s="155">
        <f>AT9+AT10+AL9+AL10</f>
        <v>0</v>
      </c>
      <c r="AW9" s="132">
        <f>AU9+AU10+AM9+AM10</f>
        <v>0</v>
      </c>
      <c r="AX9" s="134">
        <f>AJ9+AJ10+AR10+AR9</f>
        <v>0</v>
      </c>
      <c r="AY9" s="134">
        <f>(AV9*$J$3)+(AW9*$R$3)+AX9</f>
        <v>0</v>
      </c>
      <c r="AZ9" s="134">
        <f>AP9+AP10-AQ9-AQ10+AH9+AH10-AI9-AI10</f>
        <v>0</v>
      </c>
      <c r="BA9" s="126">
        <f>(AV9*100000)+(AX9*100)+AZ9</f>
        <v>0</v>
      </c>
      <c r="BB9" s="138">
        <f>RANK(Z25,($Z$7:$Z$38))</f>
        <v>1</v>
      </c>
      <c r="BC9" s="8"/>
      <c r="BD9" s="8"/>
      <c r="BE9" s="8"/>
      <c r="BF9" s="8"/>
      <c r="BG9" s="8"/>
      <c r="BH9" s="8"/>
      <c r="BI9" s="8"/>
      <c r="BJ9" s="8"/>
      <c r="BK9" s="8"/>
      <c r="BL9" s="25">
        <f t="shared" si="4"/>
        <v>0</v>
      </c>
      <c r="BM9" s="26">
        <f t="shared" si="5"/>
        <v>0</v>
      </c>
      <c r="BN9" s="27">
        <f t="shared" si="6"/>
        <v>0</v>
      </c>
      <c r="BO9" s="8"/>
      <c r="BP9" s="25">
        <f t="shared" si="7"/>
        <v>0</v>
      </c>
      <c r="BQ9" s="26">
        <f t="shared" si="8"/>
        <v>0</v>
      </c>
      <c r="BR9" s="27">
        <f t="shared" si="9"/>
        <v>0</v>
      </c>
      <c r="BS9" s="8"/>
      <c r="BT9" s="104">
        <f t="shared" si="10"/>
        <v>0</v>
      </c>
      <c r="BU9" s="8"/>
      <c r="BV9" s="168">
        <f>BM9+BM10+BQ10+BQ9</f>
        <v>0</v>
      </c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</row>
    <row r="10" spans="2:92" ht="40.5" customHeight="1">
      <c r="B10" s="129"/>
      <c r="C10" s="131"/>
      <c r="D10" s="64" t="s">
        <v>57</v>
      </c>
      <c r="E10" s="70">
        <v>8</v>
      </c>
      <c r="F10" s="38" t="s">
        <v>44</v>
      </c>
      <c r="G10" s="44"/>
      <c r="H10" s="44"/>
      <c r="I10" s="44"/>
      <c r="J10" s="45">
        <f t="shared" si="0"/>
      </c>
      <c r="K10" s="81">
        <f t="shared" si="11"/>
        <v>0</v>
      </c>
      <c r="L10" s="81">
        <f t="shared" si="12"/>
        <v>0</v>
      </c>
      <c r="M10" s="73">
        <v>14</v>
      </c>
      <c r="N10" s="56" t="s">
        <v>34</v>
      </c>
      <c r="O10" s="44"/>
      <c r="P10" s="44"/>
      <c r="Q10" s="44"/>
      <c r="R10" s="45">
        <f t="shared" si="1"/>
      </c>
      <c r="S10" s="84">
        <f t="shared" si="13"/>
        <v>0</v>
      </c>
      <c r="T10" s="84">
        <f t="shared" si="14"/>
        <v>0</v>
      </c>
      <c r="U10" s="156"/>
      <c r="V10" s="133"/>
      <c r="W10" s="135"/>
      <c r="X10" s="137"/>
      <c r="Y10" s="135"/>
      <c r="Z10" s="127"/>
      <c r="AA10" s="139"/>
      <c r="AB10" s="8"/>
      <c r="AC10" s="129"/>
      <c r="AD10" s="131"/>
      <c r="AE10" s="64" t="s">
        <v>57</v>
      </c>
      <c r="AF10" s="70">
        <v>8</v>
      </c>
      <c r="AG10" s="38" t="s">
        <v>28</v>
      </c>
      <c r="AH10" s="39"/>
      <c r="AI10" s="39"/>
      <c r="AJ10" s="44"/>
      <c r="AK10" s="45">
        <f t="shared" si="2"/>
      </c>
      <c r="AL10" s="81">
        <f t="shared" si="15"/>
        <v>0</v>
      </c>
      <c r="AM10" s="81">
        <f t="shared" si="16"/>
        <v>0</v>
      </c>
      <c r="AN10" s="73">
        <v>13</v>
      </c>
      <c r="AO10" s="56" t="s">
        <v>18</v>
      </c>
      <c r="AP10" s="39"/>
      <c r="AQ10" s="39"/>
      <c r="AR10" s="44"/>
      <c r="AS10" s="45">
        <f t="shared" si="3"/>
      </c>
      <c r="AT10" s="84">
        <f t="shared" si="17"/>
        <v>0</v>
      </c>
      <c r="AU10" s="84">
        <f t="shared" si="18"/>
        <v>0</v>
      </c>
      <c r="AV10" s="156"/>
      <c r="AW10" s="133"/>
      <c r="AX10" s="135"/>
      <c r="AY10" s="135"/>
      <c r="AZ10" s="135"/>
      <c r="BA10" s="127"/>
      <c r="BB10" s="139"/>
      <c r="BC10" s="8"/>
      <c r="BD10" s="8"/>
      <c r="BE10" s="8"/>
      <c r="BF10" s="8"/>
      <c r="BG10" s="8"/>
      <c r="BH10" s="8"/>
      <c r="BI10" s="8"/>
      <c r="BJ10" s="8"/>
      <c r="BK10" s="8"/>
      <c r="BL10" s="28">
        <f t="shared" si="4"/>
        <v>0</v>
      </c>
      <c r="BM10" s="29">
        <f t="shared" si="5"/>
        <v>0</v>
      </c>
      <c r="BN10" s="30">
        <f t="shared" si="6"/>
        <v>0</v>
      </c>
      <c r="BO10" s="8"/>
      <c r="BP10" s="28">
        <f t="shared" si="7"/>
        <v>0</v>
      </c>
      <c r="BQ10" s="29">
        <f t="shared" si="8"/>
        <v>0</v>
      </c>
      <c r="BR10" s="30">
        <f t="shared" si="9"/>
        <v>0</v>
      </c>
      <c r="BS10" s="8"/>
      <c r="BT10" s="106">
        <f t="shared" si="10"/>
        <v>0</v>
      </c>
      <c r="BU10" s="8"/>
      <c r="BV10" s="167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</row>
    <row r="11" spans="2:92" ht="40.5" customHeight="1">
      <c r="B11" s="128">
        <v>3</v>
      </c>
      <c r="C11" s="130"/>
      <c r="D11" s="63" t="s">
        <v>8</v>
      </c>
      <c r="E11" s="69">
        <v>7</v>
      </c>
      <c r="F11" s="34" t="s">
        <v>31</v>
      </c>
      <c r="G11" s="40"/>
      <c r="H11" s="40"/>
      <c r="I11" s="40"/>
      <c r="J11" s="41">
        <f t="shared" si="0"/>
      </c>
      <c r="K11" s="81">
        <f t="shared" si="11"/>
        <v>0</v>
      </c>
      <c r="L11" s="81">
        <f t="shared" si="12"/>
        <v>0</v>
      </c>
      <c r="M11" s="72">
        <v>10</v>
      </c>
      <c r="N11" s="54" t="s">
        <v>21</v>
      </c>
      <c r="O11" s="40"/>
      <c r="P11" s="40"/>
      <c r="Q11" s="40"/>
      <c r="R11" s="41">
        <f t="shared" si="1"/>
      </c>
      <c r="S11" s="79">
        <f t="shared" si="13"/>
        <v>0</v>
      </c>
      <c r="T11" s="79">
        <f t="shared" si="14"/>
        <v>0</v>
      </c>
      <c r="U11" s="155">
        <f>S11+S12+K11+K12</f>
        <v>0</v>
      </c>
      <c r="V11" s="132">
        <f>T11+T12+L11+L12</f>
        <v>0</v>
      </c>
      <c r="W11" s="134">
        <f>I11+I12+Q12+Q11</f>
        <v>0</v>
      </c>
      <c r="X11" s="164">
        <f>(U11*$J$3)+(V11*$R$3)+W11</f>
        <v>0</v>
      </c>
      <c r="Y11" s="134">
        <f>O11+O12-P11-P12+G11+G12-H11-H12</f>
        <v>0</v>
      </c>
      <c r="Z11" s="126">
        <f>(U11*100000)+(W11*100)+Y11</f>
        <v>0</v>
      </c>
      <c r="AA11" s="138">
        <f>RANK(Z11,($Z$7:$Z$38))</f>
        <v>1</v>
      </c>
      <c r="AB11" s="8"/>
      <c r="AC11" s="128">
        <v>11</v>
      </c>
      <c r="AD11" s="130"/>
      <c r="AE11" s="63" t="s">
        <v>8</v>
      </c>
      <c r="AF11" s="69">
        <v>12</v>
      </c>
      <c r="AG11" s="34" t="s">
        <v>33</v>
      </c>
      <c r="AH11" s="35"/>
      <c r="AI11" s="35"/>
      <c r="AJ11" s="40"/>
      <c r="AK11" s="41">
        <f t="shared" si="2"/>
      </c>
      <c r="AL11" s="81">
        <f t="shared" si="15"/>
        <v>0</v>
      </c>
      <c r="AM11" s="81">
        <f t="shared" si="16"/>
        <v>0</v>
      </c>
      <c r="AN11" s="72">
        <v>7</v>
      </c>
      <c r="AO11" s="54" t="s">
        <v>39</v>
      </c>
      <c r="AP11" s="35"/>
      <c r="AQ11" s="35"/>
      <c r="AR11" s="40"/>
      <c r="AS11" s="41">
        <f t="shared" si="3"/>
      </c>
      <c r="AT11" s="79">
        <f t="shared" si="17"/>
        <v>0</v>
      </c>
      <c r="AU11" s="79">
        <f t="shared" si="18"/>
        <v>0</v>
      </c>
      <c r="AV11" s="155">
        <f>AT11+AT12+AL11+AL12</f>
        <v>0</v>
      </c>
      <c r="AW11" s="132">
        <f>AU11+AU12+AM11+AM12</f>
        <v>0</v>
      </c>
      <c r="AX11" s="134">
        <f>AJ11+AJ12+AR12+AR11</f>
        <v>0</v>
      </c>
      <c r="AY11" s="134">
        <f>(AV11*$J$3)+(AW11*$R$3)+AX11</f>
        <v>0</v>
      </c>
      <c r="AZ11" s="134">
        <f>AP11+AP12-AQ11-AQ12+AH11+AH12-AI11-AI12</f>
        <v>0</v>
      </c>
      <c r="BA11" s="126">
        <f>(AV11*100000)+(AX11*100)+AZ11</f>
        <v>0</v>
      </c>
      <c r="BB11" s="138">
        <f>RANK(Z27,($Z$7:$Z$38))</f>
        <v>1</v>
      </c>
      <c r="BC11" s="8"/>
      <c r="BD11" s="8"/>
      <c r="BE11" s="8"/>
      <c r="BF11" s="8"/>
      <c r="BG11" s="8"/>
      <c r="BH11" s="8"/>
      <c r="BI11" s="8"/>
      <c r="BJ11" s="8"/>
      <c r="BK11" s="8"/>
      <c r="BL11" s="25">
        <f t="shared" si="4"/>
        <v>0</v>
      </c>
      <c r="BM11" s="26">
        <f t="shared" si="5"/>
        <v>0</v>
      </c>
      <c r="BN11" s="27">
        <f t="shared" si="6"/>
        <v>0</v>
      </c>
      <c r="BO11" s="8"/>
      <c r="BP11" s="25">
        <f t="shared" si="7"/>
        <v>0</v>
      </c>
      <c r="BQ11" s="26">
        <f t="shared" si="8"/>
        <v>0</v>
      </c>
      <c r="BR11" s="27">
        <f t="shared" si="9"/>
        <v>0</v>
      </c>
      <c r="BS11" s="8"/>
      <c r="BT11" s="104">
        <f t="shared" si="10"/>
        <v>0</v>
      </c>
      <c r="BU11" s="8"/>
      <c r="BV11" s="168">
        <f>BM11+BM12+BQ12+BQ11</f>
        <v>0</v>
      </c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</row>
    <row r="12" spans="2:92" ht="40.5" customHeight="1">
      <c r="B12" s="129"/>
      <c r="C12" s="131"/>
      <c r="D12" s="64" t="s">
        <v>57</v>
      </c>
      <c r="E12" s="70">
        <v>4</v>
      </c>
      <c r="F12" s="38" t="s">
        <v>32</v>
      </c>
      <c r="G12" s="44"/>
      <c r="H12" s="44"/>
      <c r="I12" s="44"/>
      <c r="J12" s="45">
        <f t="shared" si="0"/>
      </c>
      <c r="K12" s="81">
        <f t="shared" si="11"/>
        <v>0</v>
      </c>
      <c r="L12" s="81">
        <f t="shared" si="12"/>
        <v>0</v>
      </c>
      <c r="M12" s="73">
        <v>12</v>
      </c>
      <c r="N12" s="56" t="s">
        <v>42</v>
      </c>
      <c r="O12" s="44"/>
      <c r="P12" s="44"/>
      <c r="Q12" s="44"/>
      <c r="R12" s="45">
        <f t="shared" si="1"/>
      </c>
      <c r="S12" s="84">
        <f t="shared" si="13"/>
        <v>0</v>
      </c>
      <c r="T12" s="84">
        <f t="shared" si="14"/>
        <v>0</v>
      </c>
      <c r="U12" s="156"/>
      <c r="V12" s="133"/>
      <c r="W12" s="135"/>
      <c r="X12" s="127"/>
      <c r="Y12" s="135"/>
      <c r="Z12" s="127"/>
      <c r="AA12" s="139"/>
      <c r="AB12" s="8"/>
      <c r="AC12" s="129"/>
      <c r="AD12" s="131"/>
      <c r="AE12" s="64" t="s">
        <v>57</v>
      </c>
      <c r="AF12" s="70">
        <v>4</v>
      </c>
      <c r="AG12" s="38" t="s">
        <v>30</v>
      </c>
      <c r="AH12" s="39"/>
      <c r="AI12" s="39"/>
      <c r="AJ12" s="44"/>
      <c r="AK12" s="45">
        <f t="shared" si="2"/>
      </c>
      <c r="AL12" s="81">
        <f t="shared" si="15"/>
        <v>0</v>
      </c>
      <c r="AM12" s="81">
        <f t="shared" si="16"/>
        <v>0</v>
      </c>
      <c r="AN12" s="73">
        <v>15</v>
      </c>
      <c r="AO12" s="56" t="s">
        <v>20</v>
      </c>
      <c r="AP12" s="39"/>
      <c r="AQ12" s="39"/>
      <c r="AR12" s="44"/>
      <c r="AS12" s="45">
        <f t="shared" si="3"/>
      </c>
      <c r="AT12" s="84">
        <f t="shared" si="17"/>
        <v>0</v>
      </c>
      <c r="AU12" s="84">
        <f t="shared" si="18"/>
        <v>0</v>
      </c>
      <c r="AV12" s="156"/>
      <c r="AW12" s="133"/>
      <c r="AX12" s="135"/>
      <c r="AY12" s="165"/>
      <c r="AZ12" s="135"/>
      <c r="BA12" s="127"/>
      <c r="BB12" s="139"/>
      <c r="BC12" s="8"/>
      <c r="BD12" s="8"/>
      <c r="BE12" s="8"/>
      <c r="BF12" s="8"/>
      <c r="BG12" s="8"/>
      <c r="BH12" s="8"/>
      <c r="BI12" s="8"/>
      <c r="BJ12" s="8"/>
      <c r="BK12" s="8"/>
      <c r="BL12" s="28">
        <f t="shared" si="4"/>
        <v>0</v>
      </c>
      <c r="BM12" s="29">
        <f t="shared" si="5"/>
        <v>0</v>
      </c>
      <c r="BN12" s="30">
        <f t="shared" si="6"/>
        <v>0</v>
      </c>
      <c r="BO12" s="8"/>
      <c r="BP12" s="28">
        <f t="shared" si="7"/>
        <v>0</v>
      </c>
      <c r="BQ12" s="29">
        <f t="shared" si="8"/>
        <v>0</v>
      </c>
      <c r="BR12" s="30">
        <f t="shared" si="9"/>
        <v>0</v>
      </c>
      <c r="BS12" s="8"/>
      <c r="BT12" s="106">
        <f t="shared" si="10"/>
        <v>0</v>
      </c>
      <c r="BU12" s="8"/>
      <c r="BV12" s="167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</row>
    <row r="13" spans="2:92" ht="40.5" customHeight="1">
      <c r="B13" s="128">
        <v>4</v>
      </c>
      <c r="C13" s="130"/>
      <c r="D13" s="63" t="s">
        <v>8</v>
      </c>
      <c r="E13" s="69">
        <v>7</v>
      </c>
      <c r="F13" s="34" t="s">
        <v>29</v>
      </c>
      <c r="G13" s="40"/>
      <c r="H13" s="40"/>
      <c r="I13" s="40"/>
      <c r="J13" s="41">
        <f t="shared" si="0"/>
      </c>
      <c r="K13" s="81">
        <f t="shared" si="11"/>
        <v>0</v>
      </c>
      <c r="L13" s="81">
        <f t="shared" si="12"/>
        <v>0</v>
      </c>
      <c r="M13" s="72">
        <v>11</v>
      </c>
      <c r="N13" s="54" t="s">
        <v>25</v>
      </c>
      <c r="O13" s="40"/>
      <c r="P13" s="40"/>
      <c r="Q13" s="40"/>
      <c r="R13" s="41">
        <f t="shared" si="1"/>
      </c>
      <c r="S13" s="79">
        <f t="shared" si="13"/>
        <v>0</v>
      </c>
      <c r="T13" s="79">
        <f t="shared" si="14"/>
        <v>0</v>
      </c>
      <c r="U13" s="155">
        <f>S13+S14+K13+K14</f>
        <v>0</v>
      </c>
      <c r="V13" s="132">
        <f>T13+T14+L13+L14</f>
        <v>0</v>
      </c>
      <c r="W13" s="134">
        <f>I13+I14+Q14+Q13</f>
        <v>0</v>
      </c>
      <c r="X13" s="164">
        <f>(U13*$J$3)+(V13*$R$3)+W13</f>
        <v>0</v>
      </c>
      <c r="Y13" s="134">
        <f>O13+O14-P13-P14+G13+G14-H13-H14</f>
        <v>0</v>
      </c>
      <c r="Z13" s="126">
        <f>(U13*100000)+(W13*100)+Y13</f>
        <v>0</v>
      </c>
      <c r="AA13" s="138">
        <f>RANK(Z13,($Z$7:$Z$38))</f>
        <v>1</v>
      </c>
      <c r="AB13" s="8"/>
      <c r="AC13" s="128">
        <v>12</v>
      </c>
      <c r="AD13" s="130"/>
      <c r="AE13" s="63" t="s">
        <v>8</v>
      </c>
      <c r="AF13" s="69">
        <v>12</v>
      </c>
      <c r="AG13" s="34" t="s">
        <v>45</v>
      </c>
      <c r="AH13" s="35"/>
      <c r="AI13" s="35"/>
      <c r="AJ13" s="40"/>
      <c r="AK13" s="41">
        <f t="shared" si="2"/>
      </c>
      <c r="AL13" s="81">
        <f t="shared" si="15"/>
        <v>0</v>
      </c>
      <c r="AM13" s="81">
        <f t="shared" si="16"/>
        <v>0</v>
      </c>
      <c r="AN13" s="72">
        <v>2</v>
      </c>
      <c r="AO13" s="54" t="s">
        <v>41</v>
      </c>
      <c r="AP13" s="35"/>
      <c r="AQ13" s="35"/>
      <c r="AR13" s="40"/>
      <c r="AS13" s="41">
        <f t="shared" si="3"/>
      </c>
      <c r="AT13" s="79">
        <f t="shared" si="17"/>
        <v>0</v>
      </c>
      <c r="AU13" s="79">
        <f t="shared" si="18"/>
        <v>0</v>
      </c>
      <c r="AV13" s="155">
        <f>AT13+AT14+AL13+AL14</f>
        <v>0</v>
      </c>
      <c r="AW13" s="132">
        <f>AU13+AU14+AM13+AM14</f>
        <v>0</v>
      </c>
      <c r="AX13" s="134">
        <f>AJ13+AJ14+AR14+AR13</f>
        <v>0</v>
      </c>
      <c r="AY13" s="164">
        <f>(AV13*$J$3)+(AW13*$R$3)+AX13</f>
        <v>0</v>
      </c>
      <c r="AZ13" s="134">
        <f>AP13+AP14-AQ13-AQ14+AH13+AH14-AI13-AI14</f>
        <v>0</v>
      </c>
      <c r="BA13" s="126">
        <f>(AV13*100000)+(AX13*100)+AZ13</f>
        <v>0</v>
      </c>
      <c r="BB13" s="138">
        <f>RANK(Z29,($Z$7:$Z$38))</f>
        <v>1</v>
      </c>
      <c r="BC13" s="8"/>
      <c r="BD13" s="8"/>
      <c r="BE13" s="8"/>
      <c r="BF13" s="8"/>
      <c r="BG13" s="8"/>
      <c r="BH13" s="8"/>
      <c r="BI13" s="8"/>
      <c r="BJ13" s="8"/>
      <c r="BK13" s="8"/>
      <c r="BL13" s="25">
        <f t="shared" si="4"/>
        <v>0</v>
      </c>
      <c r="BM13" s="26">
        <f t="shared" si="5"/>
        <v>0</v>
      </c>
      <c r="BN13" s="27">
        <f t="shared" si="6"/>
        <v>0</v>
      </c>
      <c r="BO13" s="8"/>
      <c r="BP13" s="25">
        <f t="shared" si="7"/>
        <v>0</v>
      </c>
      <c r="BQ13" s="26">
        <f t="shared" si="8"/>
        <v>0</v>
      </c>
      <c r="BR13" s="27">
        <f t="shared" si="9"/>
        <v>0</v>
      </c>
      <c r="BS13" s="8"/>
      <c r="BT13" s="104">
        <f t="shared" si="10"/>
        <v>0</v>
      </c>
      <c r="BU13" s="8"/>
      <c r="BV13" s="168">
        <f>BM13+BM14+BQ14+BQ13</f>
        <v>0</v>
      </c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</row>
    <row r="14" spans="2:92" ht="40.5" customHeight="1">
      <c r="B14" s="129"/>
      <c r="C14" s="131"/>
      <c r="D14" s="64" t="s">
        <v>57</v>
      </c>
      <c r="E14" s="70">
        <v>3</v>
      </c>
      <c r="F14" s="38" t="s">
        <v>34</v>
      </c>
      <c r="G14" s="44"/>
      <c r="H14" s="44"/>
      <c r="I14" s="44"/>
      <c r="J14" s="45">
        <f t="shared" si="0"/>
      </c>
      <c r="K14" s="81">
        <f t="shared" si="11"/>
        <v>0</v>
      </c>
      <c r="L14" s="81">
        <f t="shared" si="12"/>
        <v>0</v>
      </c>
      <c r="M14" s="73">
        <v>13</v>
      </c>
      <c r="N14" s="56" t="s">
        <v>44</v>
      </c>
      <c r="O14" s="44"/>
      <c r="P14" s="44"/>
      <c r="Q14" s="44"/>
      <c r="R14" s="45">
        <f t="shared" si="1"/>
      </c>
      <c r="S14" s="84">
        <f t="shared" si="13"/>
        <v>0</v>
      </c>
      <c r="T14" s="84">
        <f t="shared" si="14"/>
        <v>0</v>
      </c>
      <c r="U14" s="156"/>
      <c r="V14" s="133"/>
      <c r="W14" s="135"/>
      <c r="X14" s="127"/>
      <c r="Y14" s="135"/>
      <c r="Z14" s="127"/>
      <c r="AA14" s="139"/>
      <c r="AB14" s="8"/>
      <c r="AC14" s="129"/>
      <c r="AD14" s="131"/>
      <c r="AE14" s="64" t="s">
        <v>57</v>
      </c>
      <c r="AF14" s="70">
        <v>3</v>
      </c>
      <c r="AG14" s="38" t="s">
        <v>18</v>
      </c>
      <c r="AH14" s="39"/>
      <c r="AI14" s="39"/>
      <c r="AJ14" s="44"/>
      <c r="AK14" s="45">
        <f t="shared" si="2"/>
      </c>
      <c r="AL14" s="81">
        <f t="shared" si="15"/>
        <v>0</v>
      </c>
      <c r="AM14" s="81">
        <f t="shared" si="16"/>
        <v>0</v>
      </c>
      <c r="AN14" s="73">
        <v>14</v>
      </c>
      <c r="AO14" s="56" t="s">
        <v>28</v>
      </c>
      <c r="AP14" s="39"/>
      <c r="AQ14" s="39"/>
      <c r="AR14" s="44"/>
      <c r="AS14" s="45">
        <f t="shared" si="3"/>
      </c>
      <c r="AT14" s="84">
        <f t="shared" si="17"/>
        <v>0</v>
      </c>
      <c r="AU14" s="84">
        <f t="shared" si="18"/>
        <v>0</v>
      </c>
      <c r="AV14" s="156"/>
      <c r="AW14" s="133"/>
      <c r="AX14" s="135"/>
      <c r="AY14" s="127"/>
      <c r="AZ14" s="135"/>
      <c r="BA14" s="127"/>
      <c r="BB14" s="139"/>
      <c r="BC14" s="8"/>
      <c r="BD14" s="8"/>
      <c r="BE14" s="8"/>
      <c r="BF14" s="8"/>
      <c r="BG14" s="8"/>
      <c r="BH14" s="8"/>
      <c r="BI14" s="8"/>
      <c r="BJ14" s="8"/>
      <c r="BK14" s="8"/>
      <c r="BL14" s="28">
        <f t="shared" si="4"/>
        <v>0</v>
      </c>
      <c r="BM14" s="29">
        <f t="shared" si="5"/>
        <v>0</v>
      </c>
      <c r="BN14" s="30">
        <f t="shared" si="6"/>
        <v>0</v>
      </c>
      <c r="BO14" s="8"/>
      <c r="BP14" s="28">
        <f t="shared" si="7"/>
        <v>0</v>
      </c>
      <c r="BQ14" s="29">
        <f t="shared" si="8"/>
        <v>0</v>
      </c>
      <c r="BR14" s="30">
        <f t="shared" si="9"/>
        <v>0</v>
      </c>
      <c r="BS14" s="8"/>
      <c r="BT14" s="106">
        <f t="shared" si="10"/>
        <v>0</v>
      </c>
      <c r="BU14" s="8"/>
      <c r="BV14" s="167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</row>
    <row r="15" spans="2:92" ht="40.5" customHeight="1">
      <c r="B15" s="128">
        <v>5</v>
      </c>
      <c r="C15" s="130"/>
      <c r="D15" s="63" t="s">
        <v>8</v>
      </c>
      <c r="E15" s="69">
        <v>6</v>
      </c>
      <c r="F15" s="34" t="s">
        <v>21</v>
      </c>
      <c r="G15" s="40"/>
      <c r="H15" s="40"/>
      <c r="I15" s="40"/>
      <c r="J15" s="41">
        <f t="shared" si="0"/>
      </c>
      <c r="K15" s="81">
        <f t="shared" si="11"/>
        <v>0</v>
      </c>
      <c r="L15" s="81">
        <f t="shared" si="12"/>
        <v>0</v>
      </c>
      <c r="M15" s="72">
        <v>16</v>
      </c>
      <c r="N15" s="54" t="s">
        <v>27</v>
      </c>
      <c r="O15" s="40"/>
      <c r="P15" s="40"/>
      <c r="Q15" s="40"/>
      <c r="R15" s="41">
        <f t="shared" si="1"/>
      </c>
      <c r="S15" s="79">
        <f t="shared" si="13"/>
        <v>0</v>
      </c>
      <c r="T15" s="79">
        <f t="shared" si="14"/>
        <v>0</v>
      </c>
      <c r="U15" s="155">
        <f>S15+S16+K15+K16</f>
        <v>0</v>
      </c>
      <c r="V15" s="132">
        <f>T15+T16+L15+L16</f>
        <v>0</v>
      </c>
      <c r="W15" s="134">
        <f>I15+I16+Q16+Q15</f>
        <v>0</v>
      </c>
      <c r="X15" s="164">
        <f>(U15*$J$3)+(V15*$R$3)+W15</f>
        <v>0</v>
      </c>
      <c r="Y15" s="134">
        <f>O15+O16-P15-P16+G15+G16-H15-H16</f>
        <v>0</v>
      </c>
      <c r="Z15" s="126">
        <f>(U15*100000)+(W15*100)+Y15</f>
        <v>0</v>
      </c>
      <c r="AA15" s="138">
        <f>RANK(Z15,($Z$7:$Z$38))</f>
        <v>1</v>
      </c>
      <c r="AB15" s="8"/>
      <c r="AC15" s="128">
        <v>13</v>
      </c>
      <c r="AD15" s="130"/>
      <c r="AE15" s="63" t="s">
        <v>8</v>
      </c>
      <c r="AF15" s="69">
        <v>14</v>
      </c>
      <c r="AG15" s="34" t="s">
        <v>37</v>
      </c>
      <c r="AH15" s="35"/>
      <c r="AI15" s="35"/>
      <c r="AJ15" s="40"/>
      <c r="AK15" s="41">
        <f t="shared" si="2"/>
      </c>
      <c r="AL15" s="81">
        <f t="shared" si="15"/>
        <v>0</v>
      </c>
      <c r="AM15" s="81">
        <f t="shared" si="16"/>
        <v>0</v>
      </c>
      <c r="AN15" s="72">
        <v>8</v>
      </c>
      <c r="AO15" s="54" t="s">
        <v>46</v>
      </c>
      <c r="AP15" s="35"/>
      <c r="AQ15" s="35"/>
      <c r="AR15" s="40"/>
      <c r="AS15" s="41">
        <f t="shared" si="3"/>
      </c>
      <c r="AT15" s="79">
        <f t="shared" si="17"/>
        <v>0</v>
      </c>
      <c r="AU15" s="79">
        <f t="shared" si="18"/>
        <v>0</v>
      </c>
      <c r="AV15" s="155">
        <f>AT15+AT16+AL15+AL16</f>
        <v>0</v>
      </c>
      <c r="AW15" s="132">
        <f>AU15+AU16+AM15+AM16</f>
        <v>0</v>
      </c>
      <c r="AX15" s="134">
        <f>AJ15+AJ16+AR16+AR15</f>
        <v>0</v>
      </c>
      <c r="AY15" s="164">
        <f>(AV15*$J$3)+(AW15*$R$3)+AX15</f>
        <v>0</v>
      </c>
      <c r="AZ15" s="134">
        <f>AP15+AP16-AQ15-AQ16+AH15+AH16-AI15-AI16</f>
        <v>0</v>
      </c>
      <c r="BA15" s="126">
        <f>(AV15*100000)+(AX15*100)+AZ15</f>
        <v>0</v>
      </c>
      <c r="BB15" s="138">
        <f>RANK(Z31,($Z$7:$Z$38))</f>
        <v>1</v>
      </c>
      <c r="BC15" s="8"/>
      <c r="BD15" s="8"/>
      <c r="BE15" s="8"/>
      <c r="BF15" s="8"/>
      <c r="BG15" s="8"/>
      <c r="BH15" s="8"/>
      <c r="BI15" s="8"/>
      <c r="BJ15" s="8"/>
      <c r="BK15" s="8"/>
      <c r="BL15" s="25">
        <f t="shared" si="4"/>
        <v>0</v>
      </c>
      <c r="BM15" s="26">
        <f t="shared" si="5"/>
        <v>0</v>
      </c>
      <c r="BN15" s="27">
        <f t="shared" si="6"/>
        <v>0</v>
      </c>
      <c r="BO15" s="8"/>
      <c r="BP15" s="25">
        <f t="shared" si="7"/>
        <v>0</v>
      </c>
      <c r="BQ15" s="26">
        <f t="shared" si="8"/>
        <v>0</v>
      </c>
      <c r="BR15" s="27">
        <f t="shared" si="9"/>
        <v>0</v>
      </c>
      <c r="BS15" s="8"/>
      <c r="BT15" s="104">
        <f t="shared" si="10"/>
        <v>0</v>
      </c>
      <c r="BU15" s="8"/>
      <c r="BV15" s="168">
        <f>BM15+BM16+BQ16+BQ15</f>
        <v>0</v>
      </c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</row>
    <row r="16" spans="2:92" ht="40.5" customHeight="1">
      <c r="B16" s="129"/>
      <c r="C16" s="131"/>
      <c r="D16" s="64" t="s">
        <v>57</v>
      </c>
      <c r="E16" s="70">
        <v>2</v>
      </c>
      <c r="F16" s="38" t="s">
        <v>36</v>
      </c>
      <c r="G16" s="44"/>
      <c r="H16" s="44"/>
      <c r="I16" s="44"/>
      <c r="J16" s="45">
        <f t="shared" si="0"/>
      </c>
      <c r="K16" s="81">
        <f t="shared" si="11"/>
        <v>0</v>
      </c>
      <c r="L16" s="81">
        <f t="shared" si="12"/>
        <v>0</v>
      </c>
      <c r="M16" s="73">
        <v>15</v>
      </c>
      <c r="N16" s="56" t="s">
        <v>32</v>
      </c>
      <c r="O16" s="44"/>
      <c r="P16" s="44"/>
      <c r="Q16" s="44"/>
      <c r="R16" s="45">
        <f t="shared" si="1"/>
      </c>
      <c r="S16" s="84">
        <f t="shared" si="13"/>
        <v>0</v>
      </c>
      <c r="T16" s="84">
        <f t="shared" si="14"/>
        <v>0</v>
      </c>
      <c r="U16" s="156"/>
      <c r="V16" s="133"/>
      <c r="W16" s="135"/>
      <c r="X16" s="127"/>
      <c r="Y16" s="135"/>
      <c r="Z16" s="127"/>
      <c r="AA16" s="139"/>
      <c r="AB16" s="8"/>
      <c r="AC16" s="129"/>
      <c r="AD16" s="131"/>
      <c r="AE16" s="64" t="s">
        <v>57</v>
      </c>
      <c r="AF16" s="70">
        <v>2</v>
      </c>
      <c r="AG16" s="38" t="s">
        <v>20</v>
      </c>
      <c r="AH16" s="39"/>
      <c r="AI16" s="39"/>
      <c r="AJ16" s="44"/>
      <c r="AK16" s="45">
        <f t="shared" si="2"/>
      </c>
      <c r="AL16" s="81">
        <f t="shared" si="15"/>
        <v>0</v>
      </c>
      <c r="AM16" s="81">
        <f t="shared" si="16"/>
        <v>0</v>
      </c>
      <c r="AN16" s="73">
        <v>9</v>
      </c>
      <c r="AO16" s="56" t="s">
        <v>26</v>
      </c>
      <c r="AP16" s="39"/>
      <c r="AQ16" s="39"/>
      <c r="AR16" s="44"/>
      <c r="AS16" s="45">
        <f t="shared" si="3"/>
      </c>
      <c r="AT16" s="84">
        <f t="shared" si="17"/>
        <v>0</v>
      </c>
      <c r="AU16" s="84">
        <f t="shared" si="18"/>
        <v>0</v>
      </c>
      <c r="AV16" s="156"/>
      <c r="AW16" s="133"/>
      <c r="AX16" s="135"/>
      <c r="AY16" s="127"/>
      <c r="AZ16" s="135"/>
      <c r="BA16" s="127"/>
      <c r="BB16" s="139"/>
      <c r="BC16" s="8"/>
      <c r="BD16" s="8"/>
      <c r="BE16" s="8"/>
      <c r="BF16" s="8"/>
      <c r="BG16" s="8"/>
      <c r="BH16" s="8"/>
      <c r="BI16" s="8"/>
      <c r="BJ16" s="8"/>
      <c r="BK16" s="8"/>
      <c r="BL16" s="28">
        <f t="shared" si="4"/>
        <v>0</v>
      </c>
      <c r="BM16" s="29">
        <f t="shared" si="5"/>
        <v>0</v>
      </c>
      <c r="BN16" s="30">
        <f t="shared" si="6"/>
        <v>0</v>
      </c>
      <c r="BO16" s="8"/>
      <c r="BP16" s="28">
        <f t="shared" si="7"/>
        <v>0</v>
      </c>
      <c r="BQ16" s="29">
        <f t="shared" si="8"/>
        <v>0</v>
      </c>
      <c r="BR16" s="30">
        <f t="shared" si="9"/>
        <v>0</v>
      </c>
      <c r="BS16" s="8"/>
      <c r="BT16" s="106">
        <f t="shared" si="10"/>
        <v>0</v>
      </c>
      <c r="BU16" s="8"/>
      <c r="BV16" s="167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</row>
    <row r="17" spans="2:92" ht="40.5" customHeight="1">
      <c r="B17" s="128">
        <v>6</v>
      </c>
      <c r="C17" s="130"/>
      <c r="D17" s="63" t="s">
        <v>8</v>
      </c>
      <c r="E17" s="69">
        <v>6</v>
      </c>
      <c r="F17" s="34" t="s">
        <v>19</v>
      </c>
      <c r="G17" s="40"/>
      <c r="H17" s="40"/>
      <c r="I17" s="40"/>
      <c r="J17" s="41">
        <f t="shared" si="0"/>
      </c>
      <c r="K17" s="81">
        <f t="shared" si="11"/>
        <v>0</v>
      </c>
      <c r="L17" s="81">
        <f t="shared" si="12"/>
        <v>0</v>
      </c>
      <c r="M17" s="72">
        <v>10</v>
      </c>
      <c r="N17" s="54" t="s">
        <v>29</v>
      </c>
      <c r="O17" s="40"/>
      <c r="P17" s="40"/>
      <c r="Q17" s="40"/>
      <c r="R17" s="41">
        <f t="shared" si="1"/>
      </c>
      <c r="S17" s="79">
        <f t="shared" si="13"/>
        <v>0</v>
      </c>
      <c r="T17" s="79">
        <f t="shared" si="14"/>
        <v>0</v>
      </c>
      <c r="U17" s="155">
        <f>S17+S18+K17+K18</f>
        <v>0</v>
      </c>
      <c r="V17" s="132">
        <f>T17+T18+L17+L18</f>
        <v>0</v>
      </c>
      <c r="W17" s="134">
        <f>I17+I18+Q18+Q17</f>
        <v>0</v>
      </c>
      <c r="X17" s="164">
        <f>(U17*$J$3)+(V17*$R$3)+W17</f>
        <v>0</v>
      </c>
      <c r="Y17" s="134">
        <f>O17+O18-P17-P18+G17+G18-H17-H18</f>
        <v>0</v>
      </c>
      <c r="Z17" s="126">
        <f>(U17*100000)+(W17*100)+Y17</f>
        <v>0</v>
      </c>
      <c r="AA17" s="138">
        <f>RANK(Z17,($Z$7:$Z$38))</f>
        <v>1</v>
      </c>
      <c r="AB17" s="8"/>
      <c r="AC17" s="128">
        <v>14</v>
      </c>
      <c r="AD17" s="130"/>
      <c r="AE17" s="63" t="s">
        <v>8</v>
      </c>
      <c r="AF17" s="69">
        <v>14</v>
      </c>
      <c r="AG17" s="34" t="s">
        <v>35</v>
      </c>
      <c r="AH17" s="35"/>
      <c r="AI17" s="35"/>
      <c r="AJ17" s="40"/>
      <c r="AK17" s="41">
        <f t="shared" si="2"/>
      </c>
      <c r="AL17" s="81">
        <f t="shared" si="15"/>
        <v>0</v>
      </c>
      <c r="AM17" s="81">
        <f t="shared" si="16"/>
        <v>0</v>
      </c>
      <c r="AN17" s="72">
        <v>6</v>
      </c>
      <c r="AO17" s="54" t="s">
        <v>48</v>
      </c>
      <c r="AP17" s="35"/>
      <c r="AQ17" s="35"/>
      <c r="AR17" s="40"/>
      <c r="AS17" s="41">
        <f t="shared" si="3"/>
      </c>
      <c r="AT17" s="79">
        <f t="shared" si="17"/>
        <v>0</v>
      </c>
      <c r="AU17" s="79">
        <f t="shared" si="18"/>
        <v>0</v>
      </c>
      <c r="AV17" s="155">
        <f>AT17+AT18+AL17+AL18</f>
        <v>0</v>
      </c>
      <c r="AW17" s="132">
        <f>AU17+AU18+AM17+AM18</f>
        <v>0</v>
      </c>
      <c r="AX17" s="134">
        <f>AJ17+AJ18+AR18+AR17</f>
        <v>0</v>
      </c>
      <c r="AY17" s="164">
        <f>(AV17*$J$3)+(AW17*$R$3)+AX17</f>
        <v>0</v>
      </c>
      <c r="AZ17" s="134">
        <f>AP17+AP18-AQ17-AQ18+AH17+AH18-AI17-AI18</f>
        <v>0</v>
      </c>
      <c r="BA17" s="126">
        <f>(AV17*100000)+(AX17*100)+AZ17</f>
        <v>0</v>
      </c>
      <c r="BB17" s="138">
        <f>RANK(Z33,($Z$7:$Z$38))</f>
        <v>1</v>
      </c>
      <c r="BC17" s="8"/>
      <c r="BD17" s="8"/>
      <c r="BE17" s="8"/>
      <c r="BF17" s="8"/>
      <c r="BG17" s="8"/>
      <c r="BH17" s="8"/>
      <c r="BI17" s="8"/>
      <c r="BJ17" s="8"/>
      <c r="BK17" s="8"/>
      <c r="BL17" s="25">
        <f t="shared" si="4"/>
        <v>0</v>
      </c>
      <c r="BM17" s="26">
        <f t="shared" si="5"/>
        <v>0</v>
      </c>
      <c r="BN17" s="27">
        <f t="shared" si="6"/>
        <v>0</v>
      </c>
      <c r="BO17" s="8"/>
      <c r="BP17" s="25">
        <f t="shared" si="7"/>
        <v>0</v>
      </c>
      <c r="BQ17" s="26">
        <f t="shared" si="8"/>
        <v>0</v>
      </c>
      <c r="BR17" s="27">
        <f t="shared" si="9"/>
        <v>0</v>
      </c>
      <c r="BS17" s="8"/>
      <c r="BT17" s="104">
        <f t="shared" si="10"/>
        <v>0</v>
      </c>
      <c r="BU17" s="8"/>
      <c r="BV17" s="168">
        <f>BM17+BM18+BQ18+BQ17</f>
        <v>0</v>
      </c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</row>
    <row r="18" spans="2:92" ht="40.5" customHeight="1">
      <c r="B18" s="129"/>
      <c r="C18" s="131"/>
      <c r="D18" s="64" t="s">
        <v>57</v>
      </c>
      <c r="E18" s="70">
        <v>16</v>
      </c>
      <c r="F18" s="38" t="s">
        <v>38</v>
      </c>
      <c r="G18" s="44"/>
      <c r="H18" s="44"/>
      <c r="I18" s="44"/>
      <c r="J18" s="45">
        <f t="shared" si="0"/>
      </c>
      <c r="K18" s="81">
        <f t="shared" si="11"/>
        <v>0</v>
      </c>
      <c r="L18" s="81">
        <f t="shared" si="12"/>
        <v>0</v>
      </c>
      <c r="M18" s="73">
        <v>1</v>
      </c>
      <c r="N18" s="56" t="s">
        <v>40</v>
      </c>
      <c r="O18" s="44"/>
      <c r="P18" s="44"/>
      <c r="Q18" s="44"/>
      <c r="R18" s="45">
        <f t="shared" si="1"/>
      </c>
      <c r="S18" s="84">
        <f t="shared" si="13"/>
        <v>0</v>
      </c>
      <c r="T18" s="84">
        <f t="shared" si="14"/>
        <v>0</v>
      </c>
      <c r="U18" s="156"/>
      <c r="V18" s="133"/>
      <c r="W18" s="135"/>
      <c r="X18" s="127"/>
      <c r="Y18" s="135"/>
      <c r="Z18" s="127"/>
      <c r="AA18" s="139"/>
      <c r="AB18" s="8"/>
      <c r="AC18" s="129"/>
      <c r="AD18" s="131"/>
      <c r="AE18" s="64" t="s">
        <v>57</v>
      </c>
      <c r="AF18" s="70">
        <v>16</v>
      </c>
      <c r="AG18" s="38" t="s">
        <v>22</v>
      </c>
      <c r="AH18" s="39"/>
      <c r="AI18" s="39"/>
      <c r="AJ18" s="44"/>
      <c r="AK18" s="45">
        <f t="shared" si="2"/>
      </c>
      <c r="AL18" s="81">
        <f t="shared" si="15"/>
        <v>0</v>
      </c>
      <c r="AM18" s="81">
        <f t="shared" si="16"/>
        <v>0</v>
      </c>
      <c r="AN18" s="73">
        <v>4</v>
      </c>
      <c r="AO18" s="56" t="s">
        <v>47</v>
      </c>
      <c r="AP18" s="39"/>
      <c r="AQ18" s="39"/>
      <c r="AR18" s="44"/>
      <c r="AS18" s="45">
        <f t="shared" si="3"/>
      </c>
      <c r="AT18" s="84">
        <f t="shared" si="17"/>
        <v>0</v>
      </c>
      <c r="AU18" s="84">
        <f t="shared" si="18"/>
        <v>0</v>
      </c>
      <c r="AV18" s="156"/>
      <c r="AW18" s="133"/>
      <c r="AX18" s="135"/>
      <c r="AY18" s="127"/>
      <c r="AZ18" s="135"/>
      <c r="BA18" s="127"/>
      <c r="BB18" s="139"/>
      <c r="BC18" s="8"/>
      <c r="BD18" s="8"/>
      <c r="BE18" s="8"/>
      <c r="BF18" s="8"/>
      <c r="BG18" s="8"/>
      <c r="BH18" s="8"/>
      <c r="BI18" s="8"/>
      <c r="BJ18" s="8"/>
      <c r="BK18" s="8"/>
      <c r="BL18" s="28">
        <f t="shared" si="4"/>
        <v>0</v>
      </c>
      <c r="BM18" s="29">
        <f t="shared" si="5"/>
        <v>0</v>
      </c>
      <c r="BN18" s="30">
        <f t="shared" si="6"/>
        <v>0</v>
      </c>
      <c r="BO18" s="8"/>
      <c r="BP18" s="28">
        <f t="shared" si="7"/>
        <v>0</v>
      </c>
      <c r="BQ18" s="29">
        <f t="shared" si="8"/>
        <v>0</v>
      </c>
      <c r="BR18" s="30">
        <f t="shared" si="9"/>
        <v>0</v>
      </c>
      <c r="BS18" s="8"/>
      <c r="BT18" s="106">
        <f t="shared" si="10"/>
        <v>0</v>
      </c>
      <c r="BU18" s="8"/>
      <c r="BV18" s="167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</row>
    <row r="19" spans="2:92" ht="40.5" customHeight="1">
      <c r="B19" s="128">
        <v>7</v>
      </c>
      <c r="C19" s="130"/>
      <c r="D19" s="63" t="s">
        <v>8</v>
      </c>
      <c r="E19" s="69">
        <v>9</v>
      </c>
      <c r="F19" s="34" t="s">
        <v>39</v>
      </c>
      <c r="G19" s="40"/>
      <c r="H19" s="40"/>
      <c r="I19" s="40"/>
      <c r="J19" s="41">
        <f t="shared" si="0"/>
      </c>
      <c r="K19" s="81">
        <f t="shared" si="11"/>
        <v>0</v>
      </c>
      <c r="L19" s="81">
        <f t="shared" si="12"/>
        <v>0</v>
      </c>
      <c r="M19" s="72">
        <v>3</v>
      </c>
      <c r="N19" s="54" t="s">
        <v>43</v>
      </c>
      <c r="O19" s="40"/>
      <c r="P19" s="40"/>
      <c r="Q19" s="40"/>
      <c r="R19" s="41">
        <f t="shared" si="1"/>
      </c>
      <c r="S19" s="79">
        <f t="shared" si="13"/>
        <v>0</v>
      </c>
      <c r="T19" s="79">
        <f t="shared" si="14"/>
        <v>0</v>
      </c>
      <c r="U19" s="155">
        <f>S19+S20+K19+K20</f>
        <v>0</v>
      </c>
      <c r="V19" s="132">
        <f>T19+T20+L19+L20</f>
        <v>0</v>
      </c>
      <c r="W19" s="134">
        <f>I19+I20+Q20+Q19</f>
        <v>0</v>
      </c>
      <c r="X19" s="164">
        <f>(U19*$J$3)+(V19*$R$3)+W19</f>
        <v>0</v>
      </c>
      <c r="Y19" s="134">
        <f>O19+O20-P19-P20+G19+G20-H19-H20</f>
        <v>0</v>
      </c>
      <c r="Z19" s="126">
        <f>(U19*100000)+(W19*100)+Y19</f>
        <v>0</v>
      </c>
      <c r="AA19" s="138">
        <f>RANK(Z19,($Z$7:$Z$38))</f>
        <v>1</v>
      </c>
      <c r="AB19" s="8"/>
      <c r="AC19" s="128">
        <v>15</v>
      </c>
      <c r="AD19" s="130"/>
      <c r="AE19" s="63" t="s">
        <v>8</v>
      </c>
      <c r="AF19" s="69">
        <v>13</v>
      </c>
      <c r="AG19" s="34" t="s">
        <v>48</v>
      </c>
      <c r="AH19" s="35"/>
      <c r="AI19" s="35"/>
      <c r="AJ19" s="40"/>
      <c r="AK19" s="41">
        <f t="shared" si="2"/>
      </c>
      <c r="AL19" s="81">
        <f t="shared" si="15"/>
        <v>0</v>
      </c>
      <c r="AM19" s="81">
        <f t="shared" si="16"/>
        <v>0</v>
      </c>
      <c r="AN19" s="72">
        <v>8</v>
      </c>
      <c r="AO19" s="54" t="s">
        <v>35</v>
      </c>
      <c r="AP19" s="35"/>
      <c r="AQ19" s="35"/>
      <c r="AR19" s="40"/>
      <c r="AS19" s="41">
        <f t="shared" si="3"/>
      </c>
      <c r="AT19" s="79">
        <f t="shared" si="17"/>
        <v>0</v>
      </c>
      <c r="AU19" s="79">
        <f t="shared" si="18"/>
        <v>0</v>
      </c>
      <c r="AV19" s="155">
        <f>AT19+AT20+AL19+AL20</f>
        <v>0</v>
      </c>
      <c r="AW19" s="132">
        <f>AU19+AU20+AM19+AM20</f>
        <v>0</v>
      </c>
      <c r="AX19" s="134">
        <f>AJ19+AJ20+AR20+AR19</f>
        <v>0</v>
      </c>
      <c r="AY19" s="164">
        <f>(AV19*$J$3)+(AW19*$R$3)+AX19</f>
        <v>0</v>
      </c>
      <c r="AZ19" s="134">
        <f>AP19+AP20-AQ19-AQ20+AH19+AH20-AI19-AI20</f>
        <v>0</v>
      </c>
      <c r="BA19" s="126">
        <f>(AV19*100000)+(AX19*100)+AZ19</f>
        <v>0</v>
      </c>
      <c r="BB19" s="138">
        <f>RANK(Z35,($Z$7:$Z$38))</f>
        <v>1</v>
      </c>
      <c r="BC19" s="8"/>
      <c r="BD19" s="8"/>
      <c r="BE19" s="8"/>
      <c r="BF19" s="8"/>
      <c r="BG19" s="8"/>
      <c r="BH19" s="8"/>
      <c r="BI19" s="8"/>
      <c r="BJ19" s="8"/>
      <c r="BK19" s="8"/>
      <c r="BL19" s="25">
        <f t="shared" si="4"/>
        <v>0</v>
      </c>
      <c r="BM19" s="26">
        <f t="shared" si="5"/>
        <v>0</v>
      </c>
      <c r="BN19" s="27">
        <f t="shared" si="6"/>
        <v>0</v>
      </c>
      <c r="BO19" s="8"/>
      <c r="BP19" s="25">
        <f t="shared" si="7"/>
        <v>0</v>
      </c>
      <c r="BQ19" s="26">
        <f t="shared" si="8"/>
        <v>0</v>
      </c>
      <c r="BR19" s="27">
        <f t="shared" si="9"/>
        <v>0</v>
      </c>
      <c r="BS19" s="8"/>
      <c r="BT19" s="104">
        <f t="shared" si="10"/>
        <v>0</v>
      </c>
      <c r="BU19" s="8"/>
      <c r="BV19" s="168">
        <f>BM19+BM20+BQ20+BQ19</f>
        <v>0</v>
      </c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</row>
    <row r="20" spans="2:92" ht="40.5" customHeight="1">
      <c r="B20" s="129"/>
      <c r="C20" s="131"/>
      <c r="D20" s="64" t="s">
        <v>57</v>
      </c>
      <c r="E20" s="70">
        <v>15</v>
      </c>
      <c r="F20" s="38" t="s">
        <v>47</v>
      </c>
      <c r="G20" s="44"/>
      <c r="H20" s="44"/>
      <c r="I20" s="44"/>
      <c r="J20" s="45">
        <f t="shared" si="0"/>
      </c>
      <c r="K20" s="81">
        <f t="shared" si="11"/>
        <v>0</v>
      </c>
      <c r="L20" s="81">
        <f t="shared" si="12"/>
        <v>0</v>
      </c>
      <c r="M20" s="73">
        <v>5</v>
      </c>
      <c r="N20" s="56" t="s">
        <v>49</v>
      </c>
      <c r="O20" s="44"/>
      <c r="P20" s="44"/>
      <c r="Q20" s="44"/>
      <c r="R20" s="45">
        <f t="shared" si="1"/>
      </c>
      <c r="S20" s="84">
        <f t="shared" si="13"/>
        <v>0</v>
      </c>
      <c r="T20" s="84">
        <f t="shared" si="14"/>
        <v>0</v>
      </c>
      <c r="U20" s="156"/>
      <c r="V20" s="133"/>
      <c r="W20" s="135"/>
      <c r="X20" s="127"/>
      <c r="Y20" s="135"/>
      <c r="Z20" s="127"/>
      <c r="AA20" s="139"/>
      <c r="AB20" s="8"/>
      <c r="AC20" s="129"/>
      <c r="AD20" s="131"/>
      <c r="AE20" s="64" t="s">
        <v>57</v>
      </c>
      <c r="AF20" s="70">
        <v>15</v>
      </c>
      <c r="AG20" s="38" t="s">
        <v>24</v>
      </c>
      <c r="AH20" s="39"/>
      <c r="AI20" s="39"/>
      <c r="AJ20" s="44"/>
      <c r="AK20" s="45">
        <f t="shared" si="2"/>
      </c>
      <c r="AL20" s="81">
        <f t="shared" si="15"/>
        <v>0</v>
      </c>
      <c r="AM20" s="81">
        <f t="shared" si="16"/>
        <v>0</v>
      </c>
      <c r="AN20" s="73">
        <v>4</v>
      </c>
      <c r="AO20" s="56" t="s">
        <v>38</v>
      </c>
      <c r="AP20" s="39"/>
      <c r="AQ20" s="39"/>
      <c r="AR20" s="44"/>
      <c r="AS20" s="45">
        <f t="shared" si="3"/>
      </c>
      <c r="AT20" s="84">
        <f t="shared" si="17"/>
        <v>0</v>
      </c>
      <c r="AU20" s="84">
        <f t="shared" si="18"/>
        <v>0</v>
      </c>
      <c r="AV20" s="156"/>
      <c r="AW20" s="133"/>
      <c r="AX20" s="135"/>
      <c r="AY20" s="127"/>
      <c r="AZ20" s="135"/>
      <c r="BA20" s="127"/>
      <c r="BB20" s="139"/>
      <c r="BC20" s="8"/>
      <c r="BD20" s="8"/>
      <c r="BE20" s="8"/>
      <c r="BF20" s="8"/>
      <c r="BG20" s="8"/>
      <c r="BH20" s="8"/>
      <c r="BI20" s="8"/>
      <c r="BJ20" s="8"/>
      <c r="BK20" s="8"/>
      <c r="BL20" s="28">
        <f t="shared" si="4"/>
        <v>0</v>
      </c>
      <c r="BM20" s="29">
        <f t="shared" si="5"/>
        <v>0</v>
      </c>
      <c r="BN20" s="30">
        <f t="shared" si="6"/>
        <v>0</v>
      </c>
      <c r="BO20" s="8"/>
      <c r="BP20" s="28">
        <f t="shared" si="7"/>
        <v>0</v>
      </c>
      <c r="BQ20" s="29">
        <f t="shared" si="8"/>
        <v>0</v>
      </c>
      <c r="BR20" s="30">
        <f t="shared" si="9"/>
        <v>0</v>
      </c>
      <c r="BS20" s="8"/>
      <c r="BT20" s="106">
        <f t="shared" si="10"/>
        <v>0</v>
      </c>
      <c r="BU20" s="8"/>
      <c r="BV20" s="167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</row>
    <row r="21" spans="2:92" ht="40.5" customHeight="1">
      <c r="B21" s="128">
        <v>8</v>
      </c>
      <c r="C21" s="130"/>
      <c r="D21" s="63" t="s">
        <v>8</v>
      </c>
      <c r="E21" s="69">
        <v>9</v>
      </c>
      <c r="F21" s="34" t="s">
        <v>23</v>
      </c>
      <c r="G21" s="40"/>
      <c r="H21" s="40"/>
      <c r="I21" s="40"/>
      <c r="J21" s="41">
        <f t="shared" si="0"/>
      </c>
      <c r="K21" s="81">
        <f t="shared" si="11"/>
        <v>0</v>
      </c>
      <c r="L21" s="81">
        <f t="shared" si="12"/>
        <v>0</v>
      </c>
      <c r="M21" s="72">
        <v>7</v>
      </c>
      <c r="N21" s="54" t="s">
        <v>45</v>
      </c>
      <c r="O21" s="40"/>
      <c r="P21" s="40"/>
      <c r="Q21" s="40"/>
      <c r="R21" s="41">
        <f t="shared" si="1"/>
      </c>
      <c r="S21" s="79">
        <f t="shared" si="13"/>
        <v>0</v>
      </c>
      <c r="T21" s="79">
        <f t="shared" si="14"/>
        <v>0</v>
      </c>
      <c r="U21" s="155">
        <f>S21+S22+K21+K22</f>
        <v>0</v>
      </c>
      <c r="V21" s="132">
        <f>T21+T22+L21+L22</f>
        <v>0</v>
      </c>
      <c r="W21" s="134">
        <f>I21+I22+Q22+Q21</f>
        <v>0</v>
      </c>
      <c r="X21" s="126">
        <f>(U21*$J$3)+(V21*$R$3)+W21</f>
        <v>0</v>
      </c>
      <c r="Y21" s="134">
        <f>O21+O22-P21-P22+G21+G22-H21-H22</f>
        <v>0</v>
      </c>
      <c r="Z21" s="126">
        <f>(U21*100000)+(W21*100)+Y21</f>
        <v>0</v>
      </c>
      <c r="AA21" s="138">
        <f>RANK(Z21,($Z$7:$Z$38))</f>
        <v>1</v>
      </c>
      <c r="AB21" s="8"/>
      <c r="AC21" s="128">
        <v>16</v>
      </c>
      <c r="AD21" s="130"/>
      <c r="AE21" s="63" t="s">
        <v>8</v>
      </c>
      <c r="AF21" s="69">
        <v>13</v>
      </c>
      <c r="AG21" s="34" t="s">
        <v>46</v>
      </c>
      <c r="AH21" s="35"/>
      <c r="AI21" s="35"/>
      <c r="AJ21" s="40"/>
      <c r="AK21" s="41">
        <f t="shared" si="2"/>
      </c>
      <c r="AL21" s="81">
        <f t="shared" si="15"/>
        <v>0</v>
      </c>
      <c r="AM21" s="81">
        <f t="shared" si="16"/>
        <v>0</v>
      </c>
      <c r="AN21" s="72">
        <v>6</v>
      </c>
      <c r="AO21" s="54" t="s">
        <v>37</v>
      </c>
      <c r="AP21" s="35"/>
      <c r="AQ21" s="35"/>
      <c r="AR21" s="40"/>
      <c r="AS21" s="41">
        <f t="shared" si="3"/>
      </c>
      <c r="AT21" s="79">
        <f t="shared" si="17"/>
        <v>0</v>
      </c>
      <c r="AU21" s="79">
        <f t="shared" si="18"/>
        <v>0</v>
      </c>
      <c r="AV21" s="155">
        <f>AT21+AT22+AL21+AL22</f>
        <v>0</v>
      </c>
      <c r="AW21" s="132">
        <f>AU21+AU22+AM21+AM22</f>
        <v>0</v>
      </c>
      <c r="AX21" s="134">
        <f>AJ21+AJ22+AR22+AR21</f>
        <v>0</v>
      </c>
      <c r="AY21" s="126">
        <f>(AV21*$J$3)+(AW21*$R$3)+AX21</f>
        <v>0</v>
      </c>
      <c r="AZ21" s="134">
        <f>AP21+AP22-AQ21-AQ22+AH21+AH22-AI21-AI22</f>
        <v>0</v>
      </c>
      <c r="BA21" s="126">
        <f>(AV21*100000)+(AX21*100)+AZ21</f>
        <v>0</v>
      </c>
      <c r="BB21" s="138">
        <f>RANK(Z37,($Z$7:$Z$38))</f>
        <v>1</v>
      </c>
      <c r="BC21" s="8"/>
      <c r="BD21" s="8"/>
      <c r="BE21" s="8"/>
      <c r="BF21" s="8"/>
      <c r="BG21" s="8"/>
      <c r="BH21" s="8"/>
      <c r="BI21" s="8"/>
      <c r="BJ21" s="8"/>
      <c r="BK21" s="8"/>
      <c r="BL21" s="25">
        <f t="shared" si="4"/>
        <v>0</v>
      </c>
      <c r="BM21" s="26">
        <f t="shared" si="5"/>
        <v>0</v>
      </c>
      <c r="BN21" s="27">
        <f t="shared" si="6"/>
        <v>0</v>
      </c>
      <c r="BO21" s="8"/>
      <c r="BP21" s="25">
        <f t="shared" si="7"/>
        <v>0</v>
      </c>
      <c r="BQ21" s="26">
        <f t="shared" si="8"/>
        <v>0</v>
      </c>
      <c r="BR21" s="27">
        <f t="shared" si="9"/>
        <v>0</v>
      </c>
      <c r="BS21" s="8"/>
      <c r="BT21" s="104">
        <f t="shared" si="10"/>
        <v>0</v>
      </c>
      <c r="BU21" s="8"/>
      <c r="BV21" s="168">
        <f>BM21+BM22+BQ22+BQ21</f>
        <v>0</v>
      </c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</row>
    <row r="22" spans="2:92" ht="40.5" customHeight="1">
      <c r="B22" s="129"/>
      <c r="C22" s="131"/>
      <c r="D22" s="64" t="s">
        <v>57</v>
      </c>
      <c r="E22" s="70">
        <v>10</v>
      </c>
      <c r="F22" s="38" t="s">
        <v>49</v>
      </c>
      <c r="G22" s="44"/>
      <c r="H22" s="44"/>
      <c r="I22" s="44"/>
      <c r="J22" s="45">
        <f t="shared" si="0"/>
      </c>
      <c r="K22" s="81">
        <f t="shared" si="11"/>
        <v>0</v>
      </c>
      <c r="L22" s="81">
        <f t="shared" si="12"/>
        <v>0</v>
      </c>
      <c r="M22" s="73">
        <v>1</v>
      </c>
      <c r="N22" s="56" t="s">
        <v>22</v>
      </c>
      <c r="O22" s="44"/>
      <c r="P22" s="44"/>
      <c r="Q22" s="44"/>
      <c r="R22" s="45">
        <f t="shared" si="1"/>
      </c>
      <c r="S22" s="84">
        <f t="shared" si="13"/>
        <v>0</v>
      </c>
      <c r="T22" s="84">
        <f t="shared" si="14"/>
        <v>0</v>
      </c>
      <c r="U22" s="156"/>
      <c r="V22" s="133"/>
      <c r="W22" s="137"/>
      <c r="X22" s="127"/>
      <c r="Y22" s="137"/>
      <c r="Z22" s="127"/>
      <c r="AA22" s="139"/>
      <c r="AB22" s="8"/>
      <c r="AC22" s="129"/>
      <c r="AD22" s="131"/>
      <c r="AE22" s="64" t="s">
        <v>57</v>
      </c>
      <c r="AF22" s="70">
        <v>10</v>
      </c>
      <c r="AG22" s="38" t="s">
        <v>40</v>
      </c>
      <c r="AH22" s="39"/>
      <c r="AI22" s="39"/>
      <c r="AJ22" s="44"/>
      <c r="AK22" s="45">
        <f t="shared" si="2"/>
      </c>
      <c r="AL22" s="81">
        <f t="shared" si="15"/>
        <v>0</v>
      </c>
      <c r="AM22" s="81">
        <f t="shared" si="16"/>
        <v>0</v>
      </c>
      <c r="AN22" s="73">
        <v>5</v>
      </c>
      <c r="AO22" s="56" t="s">
        <v>24</v>
      </c>
      <c r="AP22" s="39"/>
      <c r="AQ22" s="39"/>
      <c r="AR22" s="44"/>
      <c r="AS22" s="45">
        <f t="shared" si="3"/>
      </c>
      <c r="AT22" s="84">
        <f t="shared" si="17"/>
        <v>0</v>
      </c>
      <c r="AU22" s="84">
        <f t="shared" si="18"/>
        <v>0</v>
      </c>
      <c r="AV22" s="156"/>
      <c r="AW22" s="133"/>
      <c r="AX22" s="137"/>
      <c r="AY22" s="127"/>
      <c r="AZ22" s="137"/>
      <c r="BA22" s="127"/>
      <c r="BB22" s="139"/>
      <c r="BC22" s="8"/>
      <c r="BD22" s="8"/>
      <c r="BE22" s="8"/>
      <c r="BF22" s="8"/>
      <c r="BG22" s="8"/>
      <c r="BH22" s="8"/>
      <c r="BI22" s="8"/>
      <c r="BJ22" s="8"/>
      <c r="BK22" s="8"/>
      <c r="BL22" s="28">
        <f t="shared" si="4"/>
        <v>0</v>
      </c>
      <c r="BM22" s="29">
        <f t="shared" si="5"/>
        <v>0</v>
      </c>
      <c r="BN22" s="30">
        <f t="shared" si="6"/>
        <v>0</v>
      </c>
      <c r="BO22" s="8"/>
      <c r="BP22" s="28">
        <f t="shared" si="7"/>
        <v>0</v>
      </c>
      <c r="BQ22" s="29">
        <f t="shared" si="8"/>
        <v>0</v>
      </c>
      <c r="BR22" s="30">
        <f t="shared" si="9"/>
        <v>0</v>
      </c>
      <c r="BS22" s="8"/>
      <c r="BT22" s="106">
        <f t="shared" si="10"/>
        <v>0</v>
      </c>
      <c r="BU22" s="8"/>
      <c r="BV22" s="167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</row>
    <row r="23" spans="26:74" ht="24" customHeight="1" hidden="1">
      <c r="Z23" s="124">
        <f>BA7</f>
        <v>0</v>
      </c>
      <c r="AB23" s="8"/>
      <c r="AD23" s="8"/>
      <c r="AE23" s="8"/>
      <c r="AF23" s="8"/>
      <c r="BL23" s="25">
        <f aca="true" t="shared" si="19" ref="BL23:BL38">IF(AK7="D","D",IF(AK7="W",BM23,IF(AK7="L",BM23,0)))</f>
        <v>0</v>
      </c>
      <c r="BM23" s="26">
        <f aca="true" t="shared" si="20" ref="BM23:BM38">IF(AH7+AI7=0,0,IF(AH7+AI7&gt;0.1,AH7-AI7,0))</f>
        <v>0</v>
      </c>
      <c r="BN23" s="27">
        <f aca="true" t="shared" si="21" ref="BN23:BN38">IF(AK7="W",$J$3,IF(AK7="D",$R$3,0))</f>
        <v>0</v>
      </c>
      <c r="BP23" s="25">
        <f aca="true" t="shared" si="22" ref="BP23:BP38">IF(AS7="D","D",IF(AS7="W",BQ23,IF(AS7="L",BQ23,0)))</f>
        <v>0</v>
      </c>
      <c r="BQ23" s="26">
        <f aca="true" t="shared" si="23" ref="BQ23:BQ38">IF(AP7+AQ7=0,0,IF(AP7+AQ7&gt;0.1,AP7-AQ7,0))</f>
        <v>0</v>
      </c>
      <c r="BR23" s="27">
        <f aca="true" t="shared" si="24" ref="BR23:BR38">IF(AS7="W",$J$3,IF(AS7="D",$R$3,0))</f>
        <v>0</v>
      </c>
      <c r="BT23" s="15">
        <f aca="true" t="shared" si="25" ref="BT23:BT38">AV7*1000+AX7</f>
        <v>0</v>
      </c>
      <c r="BV23" s="169">
        <f>BM23+BM24+BQ24+BQ23</f>
        <v>0</v>
      </c>
    </row>
    <row r="24" spans="26:74" ht="24" customHeight="1" hidden="1">
      <c r="Z24" s="125"/>
      <c r="AB24" s="8"/>
      <c r="AD24" s="8"/>
      <c r="AE24" s="8"/>
      <c r="AF24" s="8"/>
      <c r="BL24" s="28">
        <f t="shared" si="19"/>
        <v>0</v>
      </c>
      <c r="BM24" s="29">
        <f t="shared" si="20"/>
        <v>0</v>
      </c>
      <c r="BN24" s="30">
        <f t="shared" si="21"/>
        <v>0</v>
      </c>
      <c r="BP24" s="28">
        <f t="shared" si="22"/>
        <v>0</v>
      </c>
      <c r="BQ24" s="29">
        <f t="shared" si="23"/>
        <v>0</v>
      </c>
      <c r="BR24" s="30">
        <f t="shared" si="24"/>
        <v>0</v>
      </c>
      <c r="BT24" s="16">
        <f t="shared" si="25"/>
        <v>0</v>
      </c>
      <c r="BV24" s="170"/>
    </row>
    <row r="25" spans="26:74" ht="24" customHeight="1" hidden="1">
      <c r="Z25" s="124">
        <f>BA9</f>
        <v>0</v>
      </c>
      <c r="AB25" s="8"/>
      <c r="AD25" s="8"/>
      <c r="AE25" s="8"/>
      <c r="AF25" s="8"/>
      <c r="BL25" s="25">
        <f t="shared" si="19"/>
        <v>0</v>
      </c>
      <c r="BM25" s="26">
        <f t="shared" si="20"/>
        <v>0</v>
      </c>
      <c r="BN25" s="27">
        <f t="shared" si="21"/>
        <v>0</v>
      </c>
      <c r="BP25" s="25">
        <f t="shared" si="22"/>
        <v>0</v>
      </c>
      <c r="BQ25" s="26">
        <f t="shared" si="23"/>
        <v>0</v>
      </c>
      <c r="BR25" s="27">
        <f t="shared" si="24"/>
        <v>0</v>
      </c>
      <c r="BT25" s="15">
        <f t="shared" si="25"/>
        <v>0</v>
      </c>
      <c r="BV25" s="169">
        <f>BM25+BM26+BQ26+BQ25</f>
        <v>0</v>
      </c>
    </row>
    <row r="26" spans="26:74" ht="24" customHeight="1" hidden="1">
      <c r="Z26" s="125"/>
      <c r="AB26" s="8"/>
      <c r="AD26" s="8"/>
      <c r="AE26" s="8"/>
      <c r="AF26" s="8"/>
      <c r="BL26" s="28">
        <f t="shared" si="19"/>
        <v>0</v>
      </c>
      <c r="BM26" s="29">
        <f t="shared" si="20"/>
        <v>0</v>
      </c>
      <c r="BN26" s="30">
        <f t="shared" si="21"/>
        <v>0</v>
      </c>
      <c r="BP26" s="28">
        <f t="shared" si="22"/>
        <v>0</v>
      </c>
      <c r="BQ26" s="29">
        <f t="shared" si="23"/>
        <v>0</v>
      </c>
      <c r="BR26" s="30">
        <f t="shared" si="24"/>
        <v>0</v>
      </c>
      <c r="BT26" s="16">
        <f t="shared" si="25"/>
        <v>0</v>
      </c>
      <c r="BV26" s="170"/>
    </row>
    <row r="27" spans="26:74" ht="24" customHeight="1" hidden="1">
      <c r="Z27" s="124">
        <f>BA11</f>
        <v>0</v>
      </c>
      <c r="AB27" s="8"/>
      <c r="AD27" s="8"/>
      <c r="AE27" s="8"/>
      <c r="AF27" s="8"/>
      <c r="BL27" s="25">
        <f t="shared" si="19"/>
        <v>0</v>
      </c>
      <c r="BM27" s="26">
        <f t="shared" si="20"/>
        <v>0</v>
      </c>
      <c r="BN27" s="27">
        <f t="shared" si="21"/>
        <v>0</v>
      </c>
      <c r="BP27" s="25">
        <f t="shared" si="22"/>
        <v>0</v>
      </c>
      <c r="BQ27" s="26">
        <f t="shared" si="23"/>
        <v>0</v>
      </c>
      <c r="BR27" s="27">
        <f t="shared" si="24"/>
        <v>0</v>
      </c>
      <c r="BT27" s="15">
        <f t="shared" si="25"/>
        <v>0</v>
      </c>
      <c r="BV27" s="169">
        <f>BM27+BM28+BQ28+BQ27</f>
        <v>0</v>
      </c>
    </row>
    <row r="28" spans="26:74" ht="24" customHeight="1" hidden="1">
      <c r="Z28" s="125"/>
      <c r="AB28" s="8"/>
      <c r="AD28" s="8"/>
      <c r="AE28" s="8"/>
      <c r="AF28" s="8"/>
      <c r="BL28" s="28">
        <f t="shared" si="19"/>
        <v>0</v>
      </c>
      <c r="BM28" s="29">
        <f t="shared" si="20"/>
        <v>0</v>
      </c>
      <c r="BN28" s="30">
        <f t="shared" si="21"/>
        <v>0</v>
      </c>
      <c r="BP28" s="28">
        <f t="shared" si="22"/>
        <v>0</v>
      </c>
      <c r="BQ28" s="29">
        <f t="shared" si="23"/>
        <v>0</v>
      </c>
      <c r="BR28" s="30">
        <f t="shared" si="24"/>
        <v>0</v>
      </c>
      <c r="BT28" s="16">
        <f t="shared" si="25"/>
        <v>0</v>
      </c>
      <c r="BV28" s="170"/>
    </row>
    <row r="29" spans="26:74" ht="24" customHeight="1" hidden="1">
      <c r="Z29" s="124">
        <f>BA13</f>
        <v>0</v>
      </c>
      <c r="AB29" s="8"/>
      <c r="AD29" s="8"/>
      <c r="AE29" s="8"/>
      <c r="AF29" s="8"/>
      <c r="BL29" s="25">
        <f t="shared" si="19"/>
        <v>0</v>
      </c>
      <c r="BM29" s="26">
        <f t="shared" si="20"/>
        <v>0</v>
      </c>
      <c r="BN29" s="27">
        <f t="shared" si="21"/>
        <v>0</v>
      </c>
      <c r="BP29" s="25">
        <f t="shared" si="22"/>
        <v>0</v>
      </c>
      <c r="BQ29" s="26">
        <f t="shared" si="23"/>
        <v>0</v>
      </c>
      <c r="BR29" s="27">
        <f t="shared" si="24"/>
        <v>0</v>
      </c>
      <c r="BT29" s="15">
        <f t="shared" si="25"/>
        <v>0</v>
      </c>
      <c r="BV29" s="169">
        <f>BM29+BM30+BQ30+BQ29</f>
        <v>0</v>
      </c>
    </row>
    <row r="30" spans="26:74" ht="24" customHeight="1" hidden="1">
      <c r="Z30" s="125"/>
      <c r="AB30" s="8"/>
      <c r="AD30" s="8"/>
      <c r="AE30" s="8"/>
      <c r="AF30" s="8"/>
      <c r="BL30" s="28">
        <f t="shared" si="19"/>
        <v>0</v>
      </c>
      <c r="BM30" s="29">
        <f t="shared" si="20"/>
        <v>0</v>
      </c>
      <c r="BN30" s="30">
        <f t="shared" si="21"/>
        <v>0</v>
      </c>
      <c r="BP30" s="28">
        <f t="shared" si="22"/>
        <v>0</v>
      </c>
      <c r="BQ30" s="29">
        <f t="shared" si="23"/>
        <v>0</v>
      </c>
      <c r="BR30" s="30">
        <f t="shared" si="24"/>
        <v>0</v>
      </c>
      <c r="BT30" s="16">
        <f t="shared" si="25"/>
        <v>0</v>
      </c>
      <c r="BV30" s="170"/>
    </row>
    <row r="31" spans="26:74" ht="24" customHeight="1" hidden="1">
      <c r="Z31" s="124">
        <f>BA15</f>
        <v>0</v>
      </c>
      <c r="AB31" s="8"/>
      <c r="AD31" s="8"/>
      <c r="AE31" s="8"/>
      <c r="AF31" s="8"/>
      <c r="BL31" s="25">
        <f t="shared" si="19"/>
        <v>0</v>
      </c>
      <c r="BM31" s="26">
        <f t="shared" si="20"/>
        <v>0</v>
      </c>
      <c r="BN31" s="27">
        <f t="shared" si="21"/>
        <v>0</v>
      </c>
      <c r="BP31" s="25">
        <f t="shared" si="22"/>
        <v>0</v>
      </c>
      <c r="BQ31" s="26">
        <f t="shared" si="23"/>
        <v>0</v>
      </c>
      <c r="BR31" s="27">
        <f t="shared" si="24"/>
        <v>0</v>
      </c>
      <c r="BT31" s="15">
        <f t="shared" si="25"/>
        <v>0</v>
      </c>
      <c r="BV31" s="169">
        <f>BM31+BM32+BQ32+BQ31</f>
        <v>0</v>
      </c>
    </row>
    <row r="32" spans="26:74" ht="24" customHeight="1" hidden="1">
      <c r="Z32" s="125"/>
      <c r="AB32" s="8"/>
      <c r="AD32" s="8"/>
      <c r="AE32" s="8"/>
      <c r="AF32" s="8"/>
      <c r="BL32" s="28">
        <f t="shared" si="19"/>
        <v>0</v>
      </c>
      <c r="BM32" s="29">
        <f t="shared" si="20"/>
        <v>0</v>
      </c>
      <c r="BN32" s="30">
        <f t="shared" si="21"/>
        <v>0</v>
      </c>
      <c r="BP32" s="28">
        <f t="shared" si="22"/>
        <v>0</v>
      </c>
      <c r="BQ32" s="29">
        <f t="shared" si="23"/>
        <v>0</v>
      </c>
      <c r="BR32" s="30">
        <f t="shared" si="24"/>
        <v>0</v>
      </c>
      <c r="BT32" s="16">
        <f t="shared" si="25"/>
        <v>0</v>
      </c>
      <c r="BV32" s="170"/>
    </row>
    <row r="33" spans="26:74" ht="24" customHeight="1" hidden="1">
      <c r="Z33" s="124">
        <f>BA17</f>
        <v>0</v>
      </c>
      <c r="AB33" s="8"/>
      <c r="AD33" s="8"/>
      <c r="AE33" s="8"/>
      <c r="AF33" s="8"/>
      <c r="BL33" s="25">
        <f t="shared" si="19"/>
        <v>0</v>
      </c>
      <c r="BM33" s="26">
        <f t="shared" si="20"/>
        <v>0</v>
      </c>
      <c r="BN33" s="27">
        <f t="shared" si="21"/>
        <v>0</v>
      </c>
      <c r="BP33" s="25">
        <f t="shared" si="22"/>
        <v>0</v>
      </c>
      <c r="BQ33" s="26">
        <f t="shared" si="23"/>
        <v>0</v>
      </c>
      <c r="BR33" s="27">
        <f t="shared" si="24"/>
        <v>0</v>
      </c>
      <c r="BT33" s="15">
        <f t="shared" si="25"/>
        <v>0</v>
      </c>
      <c r="BV33" s="169">
        <f>BM33+BM34+BQ34+BQ33</f>
        <v>0</v>
      </c>
    </row>
    <row r="34" spans="26:74" ht="24" customHeight="1" hidden="1">
      <c r="Z34" s="125"/>
      <c r="AB34" s="8"/>
      <c r="AD34" s="8"/>
      <c r="AE34" s="8"/>
      <c r="AF34" s="8"/>
      <c r="BL34" s="28">
        <f t="shared" si="19"/>
        <v>0</v>
      </c>
      <c r="BM34" s="29">
        <f t="shared" si="20"/>
        <v>0</v>
      </c>
      <c r="BN34" s="30">
        <f t="shared" si="21"/>
        <v>0</v>
      </c>
      <c r="BP34" s="28">
        <f t="shared" si="22"/>
        <v>0</v>
      </c>
      <c r="BQ34" s="29">
        <f t="shared" si="23"/>
        <v>0</v>
      </c>
      <c r="BR34" s="30">
        <f t="shared" si="24"/>
        <v>0</v>
      </c>
      <c r="BT34" s="16">
        <f t="shared" si="25"/>
        <v>0</v>
      </c>
      <c r="BV34" s="170"/>
    </row>
    <row r="35" spans="26:74" ht="24" customHeight="1" hidden="1">
      <c r="Z35" s="124">
        <f>BA19</f>
        <v>0</v>
      </c>
      <c r="AB35" s="8"/>
      <c r="AD35" s="8"/>
      <c r="AE35" s="8"/>
      <c r="AF35" s="8"/>
      <c r="BL35" s="25">
        <f t="shared" si="19"/>
        <v>0</v>
      </c>
      <c r="BM35" s="26">
        <f t="shared" si="20"/>
        <v>0</v>
      </c>
      <c r="BN35" s="27">
        <f t="shared" si="21"/>
        <v>0</v>
      </c>
      <c r="BP35" s="25">
        <f t="shared" si="22"/>
        <v>0</v>
      </c>
      <c r="BQ35" s="26">
        <f t="shared" si="23"/>
        <v>0</v>
      </c>
      <c r="BR35" s="27">
        <f t="shared" si="24"/>
        <v>0</v>
      </c>
      <c r="BT35" s="15">
        <f t="shared" si="25"/>
        <v>0</v>
      </c>
      <c r="BV35" s="169">
        <f>BM35+BM36+BQ36+BQ35</f>
        <v>0</v>
      </c>
    </row>
    <row r="36" spans="26:74" ht="24" customHeight="1" hidden="1">
      <c r="Z36" s="125"/>
      <c r="AB36" s="8"/>
      <c r="AD36" s="8"/>
      <c r="AE36" s="8"/>
      <c r="AF36" s="8"/>
      <c r="BL36" s="28">
        <f t="shared" si="19"/>
        <v>0</v>
      </c>
      <c r="BM36" s="29">
        <f t="shared" si="20"/>
        <v>0</v>
      </c>
      <c r="BN36" s="30">
        <f t="shared" si="21"/>
        <v>0</v>
      </c>
      <c r="BP36" s="28">
        <f t="shared" si="22"/>
        <v>0</v>
      </c>
      <c r="BQ36" s="29">
        <f t="shared" si="23"/>
        <v>0</v>
      </c>
      <c r="BR36" s="30">
        <f t="shared" si="24"/>
        <v>0</v>
      </c>
      <c r="BT36" s="16">
        <f t="shared" si="25"/>
        <v>0</v>
      </c>
      <c r="BV36" s="170"/>
    </row>
    <row r="37" spans="26:74" ht="24" customHeight="1" hidden="1">
      <c r="Z37" s="124">
        <f>BA21</f>
        <v>0</v>
      </c>
      <c r="AB37" s="8"/>
      <c r="AD37" s="8"/>
      <c r="AE37" s="8"/>
      <c r="AF37" s="8"/>
      <c r="BL37" s="25">
        <f t="shared" si="19"/>
        <v>0</v>
      </c>
      <c r="BM37" s="26">
        <f t="shared" si="20"/>
        <v>0</v>
      </c>
      <c r="BN37" s="27">
        <f t="shared" si="21"/>
        <v>0</v>
      </c>
      <c r="BP37" s="25">
        <f t="shared" si="22"/>
        <v>0</v>
      </c>
      <c r="BQ37" s="26">
        <f t="shared" si="23"/>
        <v>0</v>
      </c>
      <c r="BR37" s="27">
        <f t="shared" si="24"/>
        <v>0</v>
      </c>
      <c r="BT37" s="15">
        <f t="shared" si="25"/>
        <v>0</v>
      </c>
      <c r="BV37" s="169">
        <f>BM37+BM38+BQ38+BQ37</f>
        <v>0</v>
      </c>
    </row>
    <row r="38" spans="26:74" ht="24" customHeight="1" hidden="1">
      <c r="Z38" s="125"/>
      <c r="AB38" s="8"/>
      <c r="AD38" s="8"/>
      <c r="AE38" s="8"/>
      <c r="AF38" s="8"/>
      <c r="BL38" s="28">
        <f t="shared" si="19"/>
        <v>0</v>
      </c>
      <c r="BM38" s="29">
        <f t="shared" si="20"/>
        <v>0</v>
      </c>
      <c r="BN38" s="30">
        <f t="shared" si="21"/>
        <v>0</v>
      </c>
      <c r="BP38" s="28">
        <f t="shared" si="22"/>
        <v>0</v>
      </c>
      <c r="BQ38" s="29">
        <f t="shared" si="23"/>
        <v>0</v>
      </c>
      <c r="BR38" s="30">
        <f t="shared" si="24"/>
        <v>0</v>
      </c>
      <c r="BT38" s="16">
        <f t="shared" si="25"/>
        <v>0</v>
      </c>
      <c r="BV38" s="170"/>
    </row>
  </sheetData>
  <sheetProtection sheet="1" objects="1" scenarios="1" deleteRows="0" selectLockedCells="1"/>
  <mergeCells count="182">
    <mergeCell ref="Y21:Y22"/>
    <mergeCell ref="V21:V22"/>
    <mergeCell ref="C21:C22"/>
    <mergeCell ref="X21:X22"/>
    <mergeCell ref="W17:W18"/>
    <mergeCell ref="AA17:AA18"/>
    <mergeCell ref="U19:U20"/>
    <mergeCell ref="W19:W20"/>
    <mergeCell ref="AA19:AA20"/>
    <mergeCell ref="X17:X18"/>
    <mergeCell ref="AD7:AD8"/>
    <mergeCell ref="AD11:AD12"/>
    <mergeCell ref="AD15:AD16"/>
    <mergeCell ref="AD19:AD20"/>
    <mergeCell ref="C19:C20"/>
    <mergeCell ref="AC11:AC12"/>
    <mergeCell ref="AC13:AC14"/>
    <mergeCell ref="AC15:AC16"/>
    <mergeCell ref="AC17:AC18"/>
    <mergeCell ref="AD17:AD18"/>
    <mergeCell ref="AC19:AC20"/>
    <mergeCell ref="Y19:Y20"/>
    <mergeCell ref="C9:C10"/>
    <mergeCell ref="C13:C14"/>
    <mergeCell ref="C17:C18"/>
    <mergeCell ref="Y17:Y18"/>
    <mergeCell ref="AC9:AC10"/>
    <mergeCell ref="U17:U18"/>
    <mergeCell ref="C11:C12"/>
    <mergeCell ref="C15:C16"/>
    <mergeCell ref="B17:B18"/>
    <mergeCell ref="B19:B20"/>
    <mergeCell ref="B21:B22"/>
    <mergeCell ref="B9:B10"/>
    <mergeCell ref="B11:B12"/>
    <mergeCell ref="B13:B14"/>
    <mergeCell ref="B15:B16"/>
    <mergeCell ref="BV35:BV36"/>
    <mergeCell ref="BV37:BV38"/>
    <mergeCell ref="BV27:BV28"/>
    <mergeCell ref="BV29:BV30"/>
    <mergeCell ref="BV31:BV32"/>
    <mergeCell ref="BV33:BV34"/>
    <mergeCell ref="BV23:BV24"/>
    <mergeCell ref="BV25:BV26"/>
    <mergeCell ref="BV15:BV16"/>
    <mergeCell ref="BV17:BV18"/>
    <mergeCell ref="BV19:BV20"/>
    <mergeCell ref="BV21:BV22"/>
    <mergeCell ref="BV7:BV8"/>
    <mergeCell ref="BV9:BV10"/>
    <mergeCell ref="BV11:BV12"/>
    <mergeCell ref="BV13:BV14"/>
    <mergeCell ref="AX15:AX16"/>
    <mergeCell ref="BB15:BB16"/>
    <mergeCell ref="AX7:AX8"/>
    <mergeCell ref="BB7:BB8"/>
    <mergeCell ref="AZ15:AZ16"/>
    <mergeCell ref="BA7:BA8"/>
    <mergeCell ref="BB19:BB20"/>
    <mergeCell ref="AV21:AV22"/>
    <mergeCell ref="AX21:AX22"/>
    <mergeCell ref="BB21:BB22"/>
    <mergeCell ref="AY7:AY8"/>
    <mergeCell ref="AY19:AY20"/>
    <mergeCell ref="AY21:AY22"/>
    <mergeCell ref="AZ7:AZ8"/>
    <mergeCell ref="AZ9:AZ10"/>
    <mergeCell ref="BB17:BB18"/>
    <mergeCell ref="AX11:AX12"/>
    <mergeCell ref="BB11:BB12"/>
    <mergeCell ref="AV13:AV14"/>
    <mergeCell ref="AX13:AX14"/>
    <mergeCell ref="BB13:BB14"/>
    <mergeCell ref="AY17:AY18"/>
    <mergeCell ref="AZ11:AZ12"/>
    <mergeCell ref="AZ13:AZ14"/>
    <mergeCell ref="AV11:AV12"/>
    <mergeCell ref="AV15:AV16"/>
    <mergeCell ref="BB9:BB10"/>
    <mergeCell ref="U21:U22"/>
    <mergeCell ref="W21:W22"/>
    <mergeCell ref="AA21:AA22"/>
    <mergeCell ref="AV17:AV18"/>
    <mergeCell ref="AY9:AY10"/>
    <mergeCell ref="AY11:AY12"/>
    <mergeCell ref="AY13:AY14"/>
    <mergeCell ref="AY15:AY16"/>
    <mergeCell ref="AX17:AX18"/>
    <mergeCell ref="AV19:AV20"/>
    <mergeCell ref="AD9:AD10"/>
    <mergeCell ref="AV9:AV10"/>
    <mergeCell ref="AX9:AX10"/>
    <mergeCell ref="AX19:AX20"/>
    <mergeCell ref="AD13:AD14"/>
    <mergeCell ref="AW11:AW12"/>
    <mergeCell ref="AW13:AW14"/>
    <mergeCell ref="AW15:AW16"/>
    <mergeCell ref="AW17:AW18"/>
    <mergeCell ref="AA13:AA14"/>
    <mergeCell ref="U15:U16"/>
    <mergeCell ref="W15:W16"/>
    <mergeCell ref="AA15:AA16"/>
    <mergeCell ref="X13:X14"/>
    <mergeCell ref="X15:X16"/>
    <mergeCell ref="Y13:Y14"/>
    <mergeCell ref="X11:X12"/>
    <mergeCell ref="Y9:Y10"/>
    <mergeCell ref="Y11:Y12"/>
    <mergeCell ref="X19:X20"/>
    <mergeCell ref="U13:U14"/>
    <mergeCell ref="W13:W14"/>
    <mergeCell ref="AA7:AA8"/>
    <mergeCell ref="B7:B8"/>
    <mergeCell ref="X7:X8"/>
    <mergeCell ref="Y7:Y8"/>
    <mergeCell ref="Y15:Y16"/>
    <mergeCell ref="U9:U10"/>
    <mergeCell ref="W9:W10"/>
    <mergeCell ref="AA9:AA10"/>
    <mergeCell ref="U11:U12"/>
    <mergeCell ref="W11:W12"/>
    <mergeCell ref="AH5:AK5"/>
    <mergeCell ref="AP5:AS5"/>
    <mergeCell ref="AV5:BB5"/>
    <mergeCell ref="AW7:AW8"/>
    <mergeCell ref="AV7:AV8"/>
    <mergeCell ref="C7:C8"/>
    <mergeCell ref="AC7:AC8"/>
    <mergeCell ref="U5:AA5"/>
    <mergeCell ref="U7:U8"/>
    <mergeCell ref="W7:W8"/>
    <mergeCell ref="B1:BB1"/>
    <mergeCell ref="B2:BB2"/>
    <mergeCell ref="O5:R5"/>
    <mergeCell ref="G5:J5"/>
    <mergeCell ref="AC4:AD4"/>
    <mergeCell ref="AC5:AD5"/>
    <mergeCell ref="B4:C4"/>
    <mergeCell ref="N3:Q3"/>
    <mergeCell ref="F3:I3"/>
    <mergeCell ref="B5:D5"/>
    <mergeCell ref="AZ21:AZ22"/>
    <mergeCell ref="V7:V8"/>
    <mergeCell ref="V9:V10"/>
    <mergeCell ref="V11:V12"/>
    <mergeCell ref="V13:V14"/>
    <mergeCell ref="V15:V16"/>
    <mergeCell ref="V17:V18"/>
    <mergeCell ref="V19:V20"/>
    <mergeCell ref="AA11:AA12"/>
    <mergeCell ref="X9:X10"/>
    <mergeCell ref="BA19:BA20"/>
    <mergeCell ref="AW19:AW20"/>
    <mergeCell ref="AZ17:AZ18"/>
    <mergeCell ref="AZ19:AZ20"/>
    <mergeCell ref="Z7:Z8"/>
    <mergeCell ref="Z9:Z10"/>
    <mergeCell ref="Z11:Z12"/>
    <mergeCell ref="Z13:Z14"/>
    <mergeCell ref="Z15:Z16"/>
    <mergeCell ref="Z17:Z18"/>
    <mergeCell ref="Z25:Z26"/>
    <mergeCell ref="Z27:Z28"/>
    <mergeCell ref="BA9:BA10"/>
    <mergeCell ref="BA11:BA12"/>
    <mergeCell ref="BA13:BA14"/>
    <mergeCell ref="BA15:BA16"/>
    <mergeCell ref="BA17:BA18"/>
    <mergeCell ref="AW21:AW22"/>
    <mergeCell ref="Z19:Z20"/>
    <mergeCell ref="AW9:AW10"/>
    <mergeCell ref="Z29:Z30"/>
    <mergeCell ref="Z31:Z32"/>
    <mergeCell ref="Z33:Z34"/>
    <mergeCell ref="Z35:Z36"/>
    <mergeCell ref="Z37:Z38"/>
    <mergeCell ref="BA21:BA22"/>
    <mergeCell ref="Z21:Z22"/>
    <mergeCell ref="AC21:AC22"/>
    <mergeCell ref="AD21:AD22"/>
    <mergeCell ref="Z23:Z24"/>
  </mergeCells>
  <conditionalFormatting sqref="AV9 AV11 AV13 AV15 AV17 AV19 AV21 E7:E22 AV7 U11 U13 U15 U17 U19 U21 M7:M22 AN7:AN22 AF7:AF22 U7:X7 U9:X9 W8 W10:W22 Z7 AX7:AX22 Z9">
    <cfRule type="cellIs" priority="26" dxfId="24" operator="equal" stopIfTrue="1">
      <formula>0</formula>
    </cfRule>
  </conditionalFormatting>
  <conditionalFormatting sqref="BV7 BV9 BV11 BV13 BV15 BV17 BV19 BV21 BV23 BV25 BV27 BV29 BV31 BV33 BV35 BV37">
    <cfRule type="cellIs" priority="31" dxfId="49" operator="greaterThan" stopIfTrue="1">
      <formula>0</formula>
    </cfRule>
    <cfRule type="cellIs" priority="32" dxfId="48" operator="lessThan" stopIfTrue="1">
      <formula>0</formula>
    </cfRule>
    <cfRule type="cellIs" priority="33" dxfId="24" operator="equal" stopIfTrue="1">
      <formula>0</formula>
    </cfRule>
  </conditionalFormatting>
  <conditionalFormatting sqref="BP4 BL4 O4:Q4 G4:I4 AP4:AR4 AH4:AJ4">
    <cfRule type="cellIs" priority="27" dxfId="46" operator="equal" stopIfTrue="1">
      <formula>0</formula>
    </cfRule>
  </conditionalFormatting>
  <conditionalFormatting sqref="AA7:AA22 BB7:BB22">
    <cfRule type="cellIs" priority="42" dxfId="45" operator="equal" stopIfTrue="1">
      <formula>1</formula>
    </cfRule>
    <cfRule type="cellIs" priority="43" dxfId="44" operator="equal" stopIfTrue="1">
      <formula>2</formula>
    </cfRule>
    <cfRule type="cellIs" priority="44" dxfId="51" operator="equal" stopIfTrue="1">
      <formula>3</formula>
    </cfRule>
  </conditionalFormatting>
  <conditionalFormatting sqref="BP7:BP38">
    <cfRule type="expression" priority="17" dxfId="24" stopIfTrue="1">
      <formula>O7+P7=0</formula>
    </cfRule>
    <cfRule type="expression" priority="18" dxfId="1" stopIfTrue="1">
      <formula>BR7=1</formula>
    </cfRule>
    <cfRule type="expression" priority="19" dxfId="0" stopIfTrue="1">
      <formula>BR7=0</formula>
    </cfRule>
  </conditionalFormatting>
  <conditionalFormatting sqref="BL7:BL38">
    <cfRule type="expression" priority="48" dxfId="24" stopIfTrue="1">
      <formula>G7+H7=0</formula>
    </cfRule>
    <cfRule type="expression" priority="49" dxfId="1" stopIfTrue="1">
      <formula>BN7=1</formula>
    </cfRule>
    <cfRule type="expression" priority="50" dxfId="0" stopIfTrue="1">
      <formula>BN7=0</formula>
    </cfRule>
  </conditionalFormatting>
  <conditionalFormatting sqref="X11 X13 X15 X17 X19 X21">
    <cfRule type="cellIs" priority="16" dxfId="24" operator="equal" stopIfTrue="1">
      <formula>0</formula>
    </cfRule>
  </conditionalFormatting>
  <conditionalFormatting sqref="AY7">
    <cfRule type="cellIs" priority="15" dxfId="24" operator="equal" stopIfTrue="1">
      <formula>0</formula>
    </cfRule>
  </conditionalFormatting>
  <conditionalFormatting sqref="AY13 AY15 AY17 AY19 AY21">
    <cfRule type="cellIs" priority="14" dxfId="24" operator="equal" stopIfTrue="1">
      <formula>0</formula>
    </cfRule>
  </conditionalFormatting>
  <conditionalFormatting sqref="Z11 Z13 Z15 Z17 Z19 Z21">
    <cfRule type="cellIs" priority="3" dxfId="24" operator="equal" stopIfTrue="1">
      <formula>0</formula>
    </cfRule>
  </conditionalFormatting>
  <conditionalFormatting sqref="Y7:Y22">
    <cfRule type="cellIs" priority="10" dxfId="24" operator="equal" stopIfTrue="1">
      <formula>0</formula>
    </cfRule>
  </conditionalFormatting>
  <conditionalFormatting sqref="BA7 BA9">
    <cfRule type="cellIs" priority="2" dxfId="24" operator="equal" stopIfTrue="1">
      <formula>0</formula>
    </cfRule>
  </conditionalFormatting>
  <conditionalFormatting sqref="AZ7:AZ22">
    <cfRule type="cellIs" priority="9" dxfId="24" operator="equal" stopIfTrue="1">
      <formula>0</formula>
    </cfRule>
  </conditionalFormatting>
  <conditionalFormatting sqref="V11 V13 V15 V17 V19 V21">
    <cfRule type="cellIs" priority="8" dxfId="24" operator="equal" stopIfTrue="1">
      <formula>0</formula>
    </cfRule>
  </conditionalFormatting>
  <conditionalFormatting sqref="AW7 AW9">
    <cfRule type="cellIs" priority="7" dxfId="24" operator="equal" stopIfTrue="1">
      <formula>0</formula>
    </cfRule>
  </conditionalFormatting>
  <conditionalFormatting sqref="AW11 AW13 AW15 AW17 AW19 AW21">
    <cfRule type="cellIs" priority="6" dxfId="24" operator="equal" stopIfTrue="1">
      <formula>0</formula>
    </cfRule>
  </conditionalFormatting>
  <conditionalFormatting sqref="AY9:AY10">
    <cfRule type="cellIs" priority="5" dxfId="24" operator="equal" stopIfTrue="1">
      <formula>0</formula>
    </cfRule>
  </conditionalFormatting>
  <conditionalFormatting sqref="AY11:AY12">
    <cfRule type="cellIs" priority="4" dxfId="24" operator="equal" stopIfTrue="1">
      <formula>0</formula>
    </cfRule>
  </conditionalFormatting>
  <conditionalFormatting sqref="BA11 BA13 BA15 BA17 BA19 BA21">
    <cfRule type="cellIs" priority="1" dxfId="24" operator="equal" stopIfTrue="1">
      <formula>0</formula>
    </cfRule>
  </conditionalFormatting>
  <conditionalFormatting sqref="AU7:AU22">
    <cfRule type="expression" priority="102" dxfId="2" stopIfTrue="1">
      <formula>BS23=$R$3</formula>
    </cfRule>
    <cfRule type="expression" priority="103" dxfId="1" stopIfTrue="1">
      <formula>BS23=$J$3</formula>
    </cfRule>
    <cfRule type="expression" priority="104" dxfId="0" stopIfTrue="1">
      <formula>BS23=0</formula>
    </cfRule>
  </conditionalFormatting>
  <conditionalFormatting sqref="T7:T22">
    <cfRule type="expression" priority="105" dxfId="2" stopIfTrue="1">
      <formula>BS7=$R$3</formula>
    </cfRule>
    <cfRule type="expression" priority="106" dxfId="1" stopIfTrue="1">
      <formula>BS7=$J$3</formula>
    </cfRule>
    <cfRule type="expression" priority="107" dxfId="0" stopIfTrue="1">
      <formula>BS7=0</formula>
    </cfRule>
  </conditionalFormatting>
  <conditionalFormatting sqref="J7:K22">
    <cfRule type="expression" priority="108" dxfId="2" stopIfTrue="1">
      <formula>BN7=$R$3</formula>
    </cfRule>
    <cfRule type="expression" priority="109" dxfId="1" stopIfTrue="1">
      <formula>BN7=$J$3</formula>
    </cfRule>
    <cfRule type="expression" priority="110" dxfId="0" stopIfTrue="1">
      <formula>BN7=0</formula>
    </cfRule>
  </conditionalFormatting>
  <conditionalFormatting sqref="L8:L22">
    <cfRule type="expression" priority="111" dxfId="2" stopIfTrue="1">
      <formula>BO8=$R$3</formula>
    </cfRule>
    <cfRule type="expression" priority="112" dxfId="1" stopIfTrue="1">
      <formula>BO8=$J$3</formula>
    </cfRule>
    <cfRule type="expression" priority="113" dxfId="0" stopIfTrue="1">
      <formula>BO8=0</formula>
    </cfRule>
  </conditionalFormatting>
  <conditionalFormatting sqref="R7:S22">
    <cfRule type="expression" priority="114" dxfId="2" stopIfTrue="1">
      <formula>BR7=$R$3</formula>
    </cfRule>
    <cfRule type="expression" priority="115" dxfId="1" stopIfTrue="1">
      <formula>BR7=$J$3</formula>
    </cfRule>
    <cfRule type="expression" priority="116" dxfId="0" stopIfTrue="1">
      <formula>BR7=0</formula>
    </cfRule>
  </conditionalFormatting>
  <conditionalFormatting sqref="AS7:AT22">
    <cfRule type="expression" priority="120" dxfId="2" stopIfTrue="1">
      <formula>BR23=$R$3</formula>
    </cfRule>
    <cfRule type="expression" priority="121" dxfId="1" stopIfTrue="1">
      <formula>BR23=$J$3</formula>
    </cfRule>
    <cfRule type="expression" priority="122" dxfId="0" stopIfTrue="1">
      <formula>BR23=0</formula>
    </cfRule>
  </conditionalFormatting>
  <conditionalFormatting sqref="AM7:AM22">
    <cfRule type="expression" priority="129" dxfId="2" stopIfTrue="1">
      <formula>BO23=$R$3</formula>
    </cfRule>
    <cfRule type="expression" priority="130" dxfId="1" stopIfTrue="1">
      <formula>BO23=$J$3</formula>
    </cfRule>
    <cfRule type="expression" priority="131" dxfId="0" stopIfTrue="1">
      <formula>BO248=0</formula>
    </cfRule>
  </conditionalFormatting>
  <conditionalFormatting sqref="AK7:AL22">
    <cfRule type="expression" priority="132" dxfId="2" stopIfTrue="1">
      <formula>BN23=$R$3</formula>
    </cfRule>
    <cfRule type="expression" priority="133" dxfId="1" stopIfTrue="1">
      <formula>BN23=$J$3</formula>
    </cfRule>
    <cfRule type="expression" priority="134" dxfId="0" stopIfTrue="1">
      <formula>BN248=0</formula>
    </cfRule>
  </conditionalFormatting>
  <dataValidations count="1">
    <dataValidation type="list" allowBlank="1" showInputMessage="1" showErrorMessage="1" sqref="AD21:AE21 AD11:AE11 AD15:AE15 AD17:AE17 AD13:AE13 AD7:AE7 AD9:AE9 C11:D11 C13:D13 C9:D9 C17:D17 C21:D21 C19:D19 C15:D15 C7:D7 AD19:AE19">
      <formula1>skips</formula1>
    </dataValidation>
  </dataValidations>
  <printOptions/>
  <pageMargins left="0.5511811023622047" right="0.4724409448818898" top="0.53" bottom="0.1968503937007874" header="0.5118110236220472" footer="0.5118110236220472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showGridLines="0" zoomScalePageLayoutView="0" workbookViewId="0" topLeftCell="A1">
      <selection activeCell="F22" sqref="F22:G37"/>
    </sheetView>
  </sheetViews>
  <sheetFormatPr defaultColWidth="9.140625" defaultRowHeight="12.75"/>
  <cols>
    <col min="1" max="1" width="9.140625" style="115" customWidth="1"/>
    <col min="2" max="2" width="8.8515625" style="115" customWidth="1"/>
    <col min="3" max="3" width="2.8515625" style="115" customWidth="1"/>
    <col min="4" max="4" width="8.8515625" style="115" customWidth="1"/>
    <col min="5" max="5" width="11.7109375" style="115" customWidth="1"/>
    <col min="6" max="6" width="8.8515625" style="115" customWidth="1"/>
    <col min="7" max="7" width="11.7109375" style="115" customWidth="1"/>
    <col min="8" max="10" width="8.8515625" style="117" customWidth="1"/>
    <col min="11" max="17" width="8.8515625" style="115" customWidth="1"/>
    <col min="18" max="45" width="9.140625" style="118" customWidth="1"/>
    <col min="46" max="47" width="8.8515625" style="115" customWidth="1"/>
    <col min="48" max="48" width="8.8515625" style="117" customWidth="1"/>
    <col min="49" max="49" width="9.140625" style="118" customWidth="1"/>
    <col min="50" max="52" width="8.8515625" style="115" customWidth="1"/>
    <col min="53" max="53" width="9.140625" style="118" customWidth="1"/>
    <col min="54" max="54" width="8.8515625" style="115" customWidth="1"/>
    <col min="55" max="16384" width="9.140625" style="118" customWidth="1"/>
  </cols>
  <sheetData>
    <row r="2" spans="2:7" ht="18.75" thickBot="1">
      <c r="B2" s="171" t="s">
        <v>59</v>
      </c>
      <c r="C2" s="171"/>
      <c r="D2" s="171"/>
      <c r="E2" s="171"/>
      <c r="F2" s="171"/>
      <c r="G2" s="171"/>
    </row>
    <row r="3" spans="2:7" ht="18">
      <c r="B3" s="118"/>
      <c r="C3" s="118"/>
      <c r="D3" s="172" t="s">
        <v>2</v>
      </c>
      <c r="E3" s="173"/>
      <c r="F3" s="172" t="s">
        <v>3</v>
      </c>
      <c r="G3" s="173"/>
    </row>
    <row r="4" spans="2:7" ht="18">
      <c r="B4" s="118"/>
      <c r="C4" s="118"/>
      <c r="D4" s="112"/>
      <c r="E4" s="119"/>
      <c r="F4" s="112"/>
      <c r="G4" s="119"/>
    </row>
    <row r="5" spans="2:7" ht="13.5" thickBot="1">
      <c r="B5" s="120" t="s">
        <v>58</v>
      </c>
      <c r="C5" s="120"/>
      <c r="D5" s="113" t="s">
        <v>16</v>
      </c>
      <c r="E5" s="121" t="s">
        <v>61</v>
      </c>
      <c r="F5" s="113" t="s">
        <v>16</v>
      </c>
      <c r="G5" s="121" t="s">
        <v>61</v>
      </c>
    </row>
    <row r="6" spans="1:7" ht="14.25">
      <c r="A6" s="115">
        <v>1</v>
      </c>
      <c r="B6" s="122" t="s">
        <v>25</v>
      </c>
      <c r="C6" s="123"/>
      <c r="D6" s="114">
        <v>1</v>
      </c>
      <c r="E6" s="116" t="s">
        <v>27</v>
      </c>
      <c r="F6" s="114">
        <v>11</v>
      </c>
      <c r="G6" s="116" t="s">
        <v>31</v>
      </c>
    </row>
    <row r="7" spans="1:7" ht="14.25">
      <c r="A7" s="115">
        <v>2</v>
      </c>
      <c r="B7" s="114" t="s">
        <v>26</v>
      </c>
      <c r="C7" s="116"/>
      <c r="D7" s="114">
        <v>5</v>
      </c>
      <c r="E7" s="116" t="s">
        <v>42</v>
      </c>
      <c r="F7" s="114">
        <v>9</v>
      </c>
      <c r="G7" s="116" t="s">
        <v>36</v>
      </c>
    </row>
    <row r="8" spans="1:7" ht="14.25">
      <c r="A8" s="115">
        <v>3</v>
      </c>
      <c r="B8" s="114" t="s">
        <v>27</v>
      </c>
      <c r="C8" s="116"/>
      <c r="D8" s="114">
        <v>1</v>
      </c>
      <c r="E8" s="116" t="s">
        <v>25</v>
      </c>
      <c r="F8" s="114">
        <v>16</v>
      </c>
      <c r="G8" s="116" t="s">
        <v>19</v>
      </c>
    </row>
    <row r="9" spans="1:7" ht="14.25">
      <c r="A9" s="115">
        <v>4</v>
      </c>
      <c r="B9" s="114" t="s">
        <v>28</v>
      </c>
      <c r="C9" s="116"/>
      <c r="D9" s="114">
        <v>8</v>
      </c>
      <c r="E9" s="116" t="s">
        <v>44</v>
      </c>
      <c r="F9" s="114">
        <v>14</v>
      </c>
      <c r="G9" s="116" t="s">
        <v>34</v>
      </c>
    </row>
    <row r="10" spans="1:7" ht="14.25">
      <c r="A10" s="115">
        <v>5</v>
      </c>
      <c r="B10" s="114" t="s">
        <v>29</v>
      </c>
      <c r="C10" s="116"/>
      <c r="D10" s="114">
        <v>7</v>
      </c>
      <c r="E10" s="116" t="s">
        <v>31</v>
      </c>
      <c r="F10" s="114">
        <v>10</v>
      </c>
      <c r="G10" s="116" t="s">
        <v>21</v>
      </c>
    </row>
    <row r="11" spans="1:7" ht="14.25">
      <c r="A11" s="115">
        <v>6</v>
      </c>
      <c r="B11" s="114" t="s">
        <v>30</v>
      </c>
      <c r="C11" s="116"/>
      <c r="D11" s="114">
        <v>4</v>
      </c>
      <c r="E11" s="116" t="s">
        <v>32</v>
      </c>
      <c r="F11" s="114">
        <v>12</v>
      </c>
      <c r="G11" s="116" t="s">
        <v>42</v>
      </c>
    </row>
    <row r="12" spans="1:7" ht="14.25">
      <c r="A12" s="115">
        <v>7</v>
      </c>
      <c r="B12" s="114" t="s">
        <v>31</v>
      </c>
      <c r="C12" s="116"/>
      <c r="D12" s="114">
        <v>7</v>
      </c>
      <c r="E12" s="116" t="s">
        <v>29</v>
      </c>
      <c r="F12" s="114">
        <v>11</v>
      </c>
      <c r="G12" s="116" t="s">
        <v>25</v>
      </c>
    </row>
    <row r="13" spans="1:7" ht="14.25">
      <c r="A13" s="115">
        <v>8</v>
      </c>
      <c r="B13" s="114" t="s">
        <v>18</v>
      </c>
      <c r="C13" s="116"/>
      <c r="D13" s="114">
        <v>3</v>
      </c>
      <c r="E13" s="116" t="s">
        <v>34</v>
      </c>
      <c r="F13" s="114">
        <v>13</v>
      </c>
      <c r="G13" s="116" t="s">
        <v>44</v>
      </c>
    </row>
    <row r="14" spans="1:7" ht="14.25">
      <c r="A14" s="115">
        <v>9</v>
      </c>
      <c r="B14" s="114" t="s">
        <v>19</v>
      </c>
      <c r="C14" s="116"/>
      <c r="D14" s="114">
        <v>6</v>
      </c>
      <c r="E14" s="116" t="s">
        <v>21</v>
      </c>
      <c r="F14" s="114">
        <v>16</v>
      </c>
      <c r="G14" s="116" t="s">
        <v>27</v>
      </c>
    </row>
    <row r="15" spans="1:7" ht="14.25">
      <c r="A15" s="115">
        <v>10</v>
      </c>
      <c r="B15" s="114" t="s">
        <v>20</v>
      </c>
      <c r="C15" s="116"/>
      <c r="D15" s="114">
        <v>2</v>
      </c>
      <c r="E15" s="116" t="s">
        <v>36</v>
      </c>
      <c r="F15" s="114">
        <v>15</v>
      </c>
      <c r="G15" s="116" t="s">
        <v>32</v>
      </c>
    </row>
    <row r="16" spans="1:7" ht="14.25">
      <c r="A16" s="115">
        <v>11</v>
      </c>
      <c r="B16" s="114" t="s">
        <v>21</v>
      </c>
      <c r="C16" s="116"/>
      <c r="D16" s="114">
        <v>6</v>
      </c>
      <c r="E16" s="116" t="s">
        <v>19</v>
      </c>
      <c r="F16" s="114">
        <v>10</v>
      </c>
      <c r="G16" s="116" t="s">
        <v>29</v>
      </c>
    </row>
    <row r="17" spans="1:7" ht="14.25">
      <c r="A17" s="115">
        <v>12</v>
      </c>
      <c r="B17" s="114" t="s">
        <v>22</v>
      </c>
      <c r="C17" s="116"/>
      <c r="D17" s="114">
        <v>16</v>
      </c>
      <c r="E17" s="116" t="s">
        <v>38</v>
      </c>
      <c r="F17" s="114">
        <v>1</v>
      </c>
      <c r="G17" s="116" t="s">
        <v>40</v>
      </c>
    </row>
    <row r="18" spans="1:7" ht="14.25">
      <c r="A18" s="115">
        <v>13</v>
      </c>
      <c r="B18" s="114" t="s">
        <v>23</v>
      </c>
      <c r="C18" s="116"/>
      <c r="D18" s="114">
        <v>9</v>
      </c>
      <c r="E18" s="116" t="s">
        <v>39</v>
      </c>
      <c r="F18" s="114">
        <v>3</v>
      </c>
      <c r="G18" s="116" t="s">
        <v>43</v>
      </c>
    </row>
    <row r="19" spans="1:7" ht="14.25">
      <c r="A19" s="115">
        <v>14</v>
      </c>
      <c r="B19" s="114" t="s">
        <v>24</v>
      </c>
      <c r="C19" s="116"/>
      <c r="D19" s="114">
        <v>15</v>
      </c>
      <c r="E19" s="116" t="s">
        <v>47</v>
      </c>
      <c r="F19" s="114">
        <v>5</v>
      </c>
      <c r="G19" s="116" t="s">
        <v>49</v>
      </c>
    </row>
    <row r="20" spans="1:7" ht="14.25">
      <c r="A20" s="115">
        <v>15</v>
      </c>
      <c r="B20" s="114" t="s">
        <v>39</v>
      </c>
      <c r="C20" s="116"/>
      <c r="D20" s="114">
        <v>9</v>
      </c>
      <c r="E20" s="116" t="s">
        <v>23</v>
      </c>
      <c r="F20" s="114">
        <v>7</v>
      </c>
      <c r="G20" s="116" t="s">
        <v>45</v>
      </c>
    </row>
    <row r="21" spans="1:7" ht="14.25">
      <c r="A21" s="115">
        <v>16</v>
      </c>
      <c r="B21" s="114" t="s">
        <v>40</v>
      </c>
      <c r="C21" s="116"/>
      <c r="D21" s="114">
        <v>10</v>
      </c>
      <c r="E21" s="116" t="s">
        <v>49</v>
      </c>
      <c r="F21" s="114">
        <v>1</v>
      </c>
      <c r="G21" s="116" t="s">
        <v>22</v>
      </c>
    </row>
    <row r="22" spans="1:7" ht="14.25">
      <c r="A22" s="115">
        <v>17</v>
      </c>
      <c r="B22" s="114" t="s">
        <v>41</v>
      </c>
      <c r="C22" s="116"/>
      <c r="D22" s="114">
        <v>11</v>
      </c>
      <c r="E22" s="116" t="s">
        <v>43</v>
      </c>
      <c r="F22" s="114">
        <v>2</v>
      </c>
      <c r="G22" s="116" t="s">
        <v>33</v>
      </c>
    </row>
    <row r="23" spans="1:7" ht="14.25">
      <c r="A23" s="115">
        <v>18</v>
      </c>
      <c r="B23" s="114" t="s">
        <v>42</v>
      </c>
      <c r="C23" s="116"/>
      <c r="D23" s="114">
        <v>5</v>
      </c>
      <c r="E23" s="116" t="s">
        <v>26</v>
      </c>
      <c r="F23" s="114">
        <v>12</v>
      </c>
      <c r="G23" s="116" t="s">
        <v>30</v>
      </c>
    </row>
    <row r="24" spans="1:7" ht="14.25">
      <c r="A24" s="115">
        <v>19</v>
      </c>
      <c r="B24" s="114" t="s">
        <v>43</v>
      </c>
      <c r="C24" s="116"/>
      <c r="D24" s="114">
        <v>11</v>
      </c>
      <c r="E24" s="116" t="s">
        <v>41</v>
      </c>
      <c r="F24" s="114">
        <v>3</v>
      </c>
      <c r="G24" s="116" t="s">
        <v>23</v>
      </c>
    </row>
    <row r="25" spans="1:7" ht="14.25">
      <c r="A25" s="115">
        <v>20</v>
      </c>
      <c r="B25" s="114" t="s">
        <v>44</v>
      </c>
      <c r="C25" s="116"/>
      <c r="D25" s="114">
        <v>8</v>
      </c>
      <c r="E25" s="116" t="s">
        <v>28</v>
      </c>
      <c r="F25" s="114">
        <v>13</v>
      </c>
      <c r="G25" s="116" t="s">
        <v>18</v>
      </c>
    </row>
    <row r="26" spans="1:7" ht="14.25">
      <c r="A26" s="115">
        <v>21</v>
      </c>
      <c r="B26" s="114" t="s">
        <v>45</v>
      </c>
      <c r="C26" s="116"/>
      <c r="D26" s="114">
        <v>12</v>
      </c>
      <c r="E26" s="116" t="s">
        <v>33</v>
      </c>
      <c r="F26" s="114">
        <v>7</v>
      </c>
      <c r="G26" s="116" t="s">
        <v>39</v>
      </c>
    </row>
    <row r="27" spans="1:7" ht="14.25">
      <c r="A27" s="115">
        <v>22</v>
      </c>
      <c r="B27" s="114" t="s">
        <v>32</v>
      </c>
      <c r="C27" s="116"/>
      <c r="D27" s="114">
        <v>4</v>
      </c>
      <c r="E27" s="116" t="s">
        <v>30</v>
      </c>
      <c r="F27" s="114">
        <v>15</v>
      </c>
      <c r="G27" s="116" t="s">
        <v>20</v>
      </c>
    </row>
    <row r="28" spans="1:7" ht="14.25">
      <c r="A28" s="115">
        <v>23</v>
      </c>
      <c r="B28" s="114" t="s">
        <v>33</v>
      </c>
      <c r="C28" s="116"/>
      <c r="D28" s="114">
        <v>12</v>
      </c>
      <c r="E28" s="116" t="s">
        <v>45</v>
      </c>
      <c r="F28" s="114">
        <v>2</v>
      </c>
      <c r="G28" s="116" t="s">
        <v>41</v>
      </c>
    </row>
    <row r="29" spans="1:7" ht="14.25">
      <c r="A29" s="115">
        <v>24</v>
      </c>
      <c r="B29" s="114" t="s">
        <v>34</v>
      </c>
      <c r="C29" s="116"/>
      <c r="D29" s="114">
        <v>3</v>
      </c>
      <c r="E29" s="116" t="s">
        <v>18</v>
      </c>
      <c r="F29" s="114">
        <v>14</v>
      </c>
      <c r="G29" s="116" t="s">
        <v>28</v>
      </c>
    </row>
    <row r="30" spans="1:7" ht="14.25">
      <c r="A30" s="115">
        <v>25</v>
      </c>
      <c r="B30" s="114" t="s">
        <v>35</v>
      </c>
      <c r="C30" s="116"/>
      <c r="D30" s="114">
        <v>14</v>
      </c>
      <c r="E30" s="116" t="s">
        <v>37</v>
      </c>
      <c r="F30" s="114">
        <v>8</v>
      </c>
      <c r="G30" s="116" t="s">
        <v>46</v>
      </c>
    </row>
    <row r="31" spans="1:7" ht="14.25">
      <c r="A31" s="115">
        <v>26</v>
      </c>
      <c r="B31" s="114" t="s">
        <v>36</v>
      </c>
      <c r="C31" s="116"/>
      <c r="D31" s="114">
        <v>2</v>
      </c>
      <c r="E31" s="116" t="s">
        <v>20</v>
      </c>
      <c r="F31" s="114">
        <v>9</v>
      </c>
      <c r="G31" s="116" t="s">
        <v>26</v>
      </c>
    </row>
    <row r="32" spans="1:7" ht="14.25">
      <c r="A32" s="115">
        <v>27</v>
      </c>
      <c r="B32" s="114" t="s">
        <v>37</v>
      </c>
      <c r="C32" s="116"/>
      <c r="D32" s="114">
        <v>14</v>
      </c>
      <c r="E32" s="116" t="s">
        <v>35</v>
      </c>
      <c r="F32" s="114">
        <v>6</v>
      </c>
      <c r="G32" s="116" t="s">
        <v>48</v>
      </c>
    </row>
    <row r="33" spans="1:7" ht="14.25">
      <c r="A33" s="115">
        <v>28</v>
      </c>
      <c r="B33" s="114" t="s">
        <v>38</v>
      </c>
      <c r="C33" s="116"/>
      <c r="D33" s="114">
        <v>16</v>
      </c>
      <c r="E33" s="116" t="s">
        <v>22</v>
      </c>
      <c r="F33" s="114">
        <v>4</v>
      </c>
      <c r="G33" s="116" t="s">
        <v>47</v>
      </c>
    </row>
    <row r="34" spans="1:7" ht="14.25">
      <c r="A34" s="115">
        <v>29</v>
      </c>
      <c r="B34" s="114" t="s">
        <v>46</v>
      </c>
      <c r="C34" s="116"/>
      <c r="D34" s="114">
        <v>13</v>
      </c>
      <c r="E34" s="116" t="s">
        <v>48</v>
      </c>
      <c r="F34" s="114">
        <v>8</v>
      </c>
      <c r="G34" s="116" t="s">
        <v>35</v>
      </c>
    </row>
    <row r="35" spans="1:7" ht="14.25">
      <c r="A35" s="115">
        <v>30</v>
      </c>
      <c r="B35" s="114" t="s">
        <v>47</v>
      </c>
      <c r="C35" s="116"/>
      <c r="D35" s="114">
        <v>15</v>
      </c>
      <c r="E35" s="116" t="s">
        <v>24</v>
      </c>
      <c r="F35" s="114">
        <v>4</v>
      </c>
      <c r="G35" s="116" t="s">
        <v>38</v>
      </c>
    </row>
    <row r="36" spans="1:7" ht="14.25">
      <c r="A36" s="115">
        <v>31</v>
      </c>
      <c r="B36" s="114" t="s">
        <v>48</v>
      </c>
      <c r="C36" s="116"/>
      <c r="D36" s="114">
        <v>13</v>
      </c>
      <c r="E36" s="116" t="s">
        <v>46</v>
      </c>
      <c r="F36" s="114">
        <v>6</v>
      </c>
      <c r="G36" s="116" t="s">
        <v>37</v>
      </c>
    </row>
    <row r="37" spans="1:7" ht="14.25">
      <c r="A37" s="115">
        <v>32</v>
      </c>
      <c r="B37" s="114" t="s">
        <v>49</v>
      </c>
      <c r="C37" s="116"/>
      <c r="D37" s="114">
        <v>10</v>
      </c>
      <c r="E37" s="116" t="s">
        <v>40</v>
      </c>
      <c r="F37" s="114">
        <v>5</v>
      </c>
      <c r="G37" s="116" t="s">
        <v>24</v>
      </c>
    </row>
  </sheetData>
  <sheetProtection selectLockedCells="1"/>
  <mergeCells count="3">
    <mergeCell ref="B2:G2"/>
    <mergeCell ref="D3:E3"/>
    <mergeCell ref="F3:G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Graham</dc:creator>
  <cp:keywords/>
  <dc:description/>
  <cp:lastModifiedBy>geoff</cp:lastModifiedBy>
  <cp:lastPrinted>2016-06-16T00:26:17Z</cp:lastPrinted>
  <dcterms:created xsi:type="dcterms:W3CDTF">2011-07-01T07:56:29Z</dcterms:created>
  <dcterms:modified xsi:type="dcterms:W3CDTF">2017-01-11T00:25:58Z</dcterms:modified>
  <cp:category/>
  <cp:version/>
  <cp:contentType/>
  <cp:contentStatus/>
</cp:coreProperties>
</file>